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<sst xmlns="http://schemas.openxmlformats.org/spreadsheetml/2006/main" count="612" uniqueCount="75">
  <si>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</si>
  <si>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</si>
  <si>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</si>
  <si>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</si>
  <si>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</si>
  <si>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</si>
  <si>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</si>
  <si>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</si>
  <si>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</si>
  <si>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</si>
  <si>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</si>
  <si>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</si>
  <si>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</si>
  <si>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</si>
  <si>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</si>
  <si>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</si>
  <si>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</si>
  <si>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</si>
  <si>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</si>
  <si>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</si>
  <si>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</si>
  <si>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</si>
  <si>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</si>
  <si>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</si>
  <si>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</si>
  <si>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</si>
  <si>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</si>
  <si>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</si>
  <si>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</si>
  <si>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</si>
  <si>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</si>
  <si>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</si>
  <si>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</si>
  <si>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</si>
  <si>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</si>
  <si>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</si>
  <si>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</si>
  <si>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</si>
  <si>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</si>
  <si>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</si>
  <si>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</si>
  <si>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</si>
  <si>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на 01.04.2020 года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</si>
  <si>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</si>
  <si>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</si>
  <si>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</si>
  <si>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</si>
  <si>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</si>
  <si>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</si>
  <si>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</si>
  <si>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</si>
  <si>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</si>
  <si>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</si>
  <si>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</si>
  <si>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</si>
  <si>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</si>
  <si>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</si>
  <si>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</si>
  <si>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</si>
  <si>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</si>
  <si>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</si>
  <si>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</si>
  <si>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</si>
  <si>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</si>
  <si>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</si>
  <si>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</si>
  <si>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</si>
  <si>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</si>
  <si>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</si>
  <si>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</si>
  <si>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</si>
  <si>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Объем муниципального долга на 01.04.2020</t>
  </si>
  <si>
    <t>Объем задолженности по процентам на 01.04.2020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</si>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</sst>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view="pageBreakPreview" zoomScale="60" zoomScalePageLayoutView="0" workbookViewId="0" topLeftCell="A1">
      <selection activeCell="K19" sqref="K19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3" t="s">
        <v>73</v>
      </c>
      <c r="S1" s="93"/>
      <c r="T1" s="93"/>
    </row>
    <row r="2" spans="18:20" ht="26.25" customHeight="1">
      <c r="R2" s="93"/>
      <c r="S2" s="93"/>
      <c r="T2" s="9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4"/>
      <c r="H7" s="94"/>
      <c r="I7" s="94"/>
      <c r="J7" s="94"/>
      <c r="K7" s="94"/>
      <c r="L7" s="94"/>
      <c r="M7" s="94"/>
      <c r="N7" s="94"/>
      <c r="O7" s="9"/>
      <c r="P7" s="9"/>
    </row>
    <row r="8" ht="5.25" customHeight="1"/>
    <row r="9" ht="15" customHeight="1"/>
    <row r="10" spans="1:20" ht="52.5" customHeight="1">
      <c r="A10" s="89" t="s">
        <v>0</v>
      </c>
      <c r="B10" s="79" t="s">
        <v>13</v>
      </c>
      <c r="C10" s="79" t="s">
        <v>3</v>
      </c>
      <c r="D10" s="79" t="s">
        <v>9</v>
      </c>
      <c r="E10" s="79" t="s">
        <v>14</v>
      </c>
      <c r="F10" s="79" t="s">
        <v>11</v>
      </c>
      <c r="G10" s="79" t="s">
        <v>10</v>
      </c>
      <c r="H10" s="79" t="s">
        <v>6</v>
      </c>
      <c r="I10" s="79" t="s">
        <v>12</v>
      </c>
      <c r="J10" s="79" t="s">
        <v>70</v>
      </c>
      <c r="K10" s="79" t="s">
        <v>24</v>
      </c>
      <c r="L10" s="79" t="s">
        <v>25</v>
      </c>
      <c r="M10" s="79" t="s">
        <v>26</v>
      </c>
      <c r="N10" s="79" t="s">
        <v>27</v>
      </c>
      <c r="O10" s="95" t="s">
        <v>71</v>
      </c>
      <c r="P10" s="96"/>
      <c r="Q10" s="79" t="s">
        <v>15</v>
      </c>
      <c r="R10" s="79" t="s">
        <v>16</v>
      </c>
      <c r="S10" s="79" t="s">
        <v>8</v>
      </c>
      <c r="T10" s="79" t="s">
        <v>72</v>
      </c>
    </row>
    <row r="11" spans="1:20" s="13" customFormat="1" ht="94.5" customHeight="1">
      <c r="A11" s="89"/>
      <c r="B11" s="80"/>
      <c r="C11" s="80"/>
      <c r="D11" s="80"/>
      <c r="E11" s="84"/>
      <c r="F11" s="84"/>
      <c r="G11" s="80"/>
      <c r="H11" s="80"/>
      <c r="I11" s="80"/>
      <c r="J11" s="80"/>
      <c r="K11" s="80"/>
      <c r="L11" s="80"/>
      <c r="M11" s="80"/>
      <c r="N11" s="80"/>
      <c r="O11" s="40" t="s">
        <v>4</v>
      </c>
      <c r="P11" s="40" t="s">
        <v>5</v>
      </c>
      <c r="Q11" s="80"/>
      <c r="R11" s="80"/>
      <c r="S11" s="80"/>
      <c r="T11" s="8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6" t="s">
        <v>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s="3" customFormat="1" ht="29.2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v>1797000</v>
      </c>
      <c r="G17" s="53">
        <v>43981</v>
      </c>
      <c r="H17" s="54" t="s">
        <v>41</v>
      </c>
      <c r="I17" s="55">
        <v>2.75</v>
      </c>
      <c r="J17" s="52">
        <v>1797000</v>
      </c>
      <c r="K17" s="48"/>
      <c r="L17" s="48"/>
      <c r="M17" s="48"/>
      <c r="N17" s="57">
        <v>596000</v>
      </c>
      <c r="O17" s="58">
        <f>J17+L17-N17</f>
        <v>1201000</v>
      </c>
      <c r="P17" s="28">
        <v>0</v>
      </c>
      <c r="Q17" s="28">
        <v>0</v>
      </c>
      <c r="R17" s="48"/>
      <c r="S17" s="48"/>
      <c r="T17" s="59">
        <f>Q17+R17-S17</f>
        <v>0</v>
      </c>
    </row>
    <row r="18" spans="1:20" s="3" customFormat="1" ht="29.2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v>420000</v>
      </c>
      <c r="G18" s="53">
        <v>44185</v>
      </c>
      <c r="H18" s="54" t="s">
        <v>41</v>
      </c>
      <c r="I18" s="55">
        <v>2.75</v>
      </c>
      <c r="J18" s="52">
        <v>420000</v>
      </c>
      <c r="K18" s="48"/>
      <c r="L18" s="48"/>
      <c r="M18" s="48"/>
      <c r="N18" s="57">
        <f>60000+60000+60000</f>
        <v>180000</v>
      </c>
      <c r="O18" s="58">
        <f>J18+L18-N18</f>
        <v>240000</v>
      </c>
      <c r="P18" s="28">
        <v>0</v>
      </c>
      <c r="Q18" s="28">
        <v>0</v>
      </c>
      <c r="R18" s="48"/>
      <c r="S18" s="48"/>
      <c r="T18" s="59">
        <f>Q18+R18-S18</f>
        <v>0</v>
      </c>
    </row>
    <row r="19" spans="1:20" s="3" customFormat="1" ht="2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v>2740000</v>
      </c>
      <c r="G19" s="53">
        <v>44189</v>
      </c>
      <c r="H19" s="54" t="s">
        <v>41</v>
      </c>
      <c r="I19" s="55">
        <v>2.75</v>
      </c>
      <c r="J19" s="52">
        <v>2740000</v>
      </c>
      <c r="K19" s="28"/>
      <c r="L19" s="28"/>
      <c r="M19" s="28"/>
      <c r="N19" s="57">
        <v>273000</v>
      </c>
      <c r="O19" s="58">
        <f>J19+L19-N19</f>
        <v>2467000</v>
      </c>
      <c r="P19" s="28">
        <v>0</v>
      </c>
      <c r="Q19" s="28">
        <v>0</v>
      </c>
      <c r="R19" s="28"/>
      <c r="S19" s="28"/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4957000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1049000</v>
      </c>
      <c r="O20" s="52">
        <f t="shared" si="0"/>
        <v>3908000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</row>
    <row r="21" spans="1:20" s="3" customFormat="1" ht="31.5" customHeight="1">
      <c r="A21" s="81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</row>
    <row r="22" spans="1:20" s="3" customFormat="1" ht="45.75" customHeight="1">
      <c r="A22" s="33">
        <v>1</v>
      </c>
      <c r="B22" s="22" t="s">
        <v>47</v>
      </c>
      <c r="C22" s="23" t="s">
        <v>48</v>
      </c>
      <c r="D22" s="60">
        <v>15000000</v>
      </c>
      <c r="E22" s="51" t="s">
        <v>40</v>
      </c>
      <c r="F22" s="57">
        <v>15000000</v>
      </c>
      <c r="G22" s="61">
        <v>43917</v>
      </c>
      <c r="H22" s="54" t="s">
        <v>41</v>
      </c>
      <c r="I22" s="62">
        <v>8.5</v>
      </c>
      <c r="J22" s="57">
        <v>15000000</v>
      </c>
      <c r="K22" s="28"/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</f>
        <v>254303.28000000003</v>
      </c>
      <c r="S22" s="55">
        <f>107991.8+101024.59+45286.89</f>
        <v>254303.28000000003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49</v>
      </c>
      <c r="C23" s="23" t="s">
        <v>48</v>
      </c>
      <c r="D23" s="60">
        <v>20000000</v>
      </c>
      <c r="E23" s="51" t="s">
        <v>40</v>
      </c>
      <c r="F23" s="57">
        <v>20000000</v>
      </c>
      <c r="G23" s="61">
        <v>44039</v>
      </c>
      <c r="H23" s="54" t="s">
        <v>41</v>
      </c>
      <c r="I23" s="62">
        <v>8.25</v>
      </c>
      <c r="J23" s="57">
        <v>20000000</v>
      </c>
      <c r="K23" s="28"/>
      <c r="L23" s="28"/>
      <c r="M23" s="63"/>
      <c r="N23" s="59"/>
      <c r="O23" s="58">
        <f>J23+L23-N23</f>
        <v>20000000</v>
      </c>
      <c r="P23" s="28"/>
      <c r="Q23" s="28"/>
      <c r="R23" s="67">
        <f>139754.1+130737.7+139754.1</f>
        <v>410245.9</v>
      </c>
      <c r="S23" s="55">
        <f>139754.1+130737.7+139754.1</f>
        <v>410245.9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50</v>
      </c>
      <c r="C24" s="23" t="s">
        <v>48</v>
      </c>
      <c r="D24" s="60">
        <v>20000000</v>
      </c>
      <c r="E24" s="24" t="s">
        <v>40</v>
      </c>
      <c r="F24" s="57"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28"/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</f>
        <v>432622.95</v>
      </c>
      <c r="S24" s="55">
        <f>147377.05+137868.85+147377.05</f>
        <v>432622.95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51</v>
      </c>
      <c r="C25" s="23" t="s">
        <v>52</v>
      </c>
      <c r="D25" s="60">
        <v>16377000</v>
      </c>
      <c r="E25" s="24" t="s">
        <v>40</v>
      </c>
      <c r="F25" s="57"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28"/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</f>
        <v>265033.04</v>
      </c>
      <c r="S25" s="55">
        <f>50252.71+110969.84+103810.49</f>
        <v>265033.04</v>
      </c>
      <c r="T25" s="59">
        <f>Q25+R25-S25</f>
        <v>0</v>
      </c>
    </row>
    <row r="26" spans="1:20" s="3" customFormat="1" ht="30.75" customHeight="1">
      <c r="A26" s="75">
        <v>5</v>
      </c>
      <c r="B26" s="22" t="s">
        <v>68</v>
      </c>
      <c r="C26" s="23" t="s">
        <v>69</v>
      </c>
      <c r="D26" s="60">
        <v>38000000</v>
      </c>
      <c r="E26" s="24" t="s">
        <v>40</v>
      </c>
      <c r="F26" s="57">
        <v>20000000</v>
      </c>
      <c r="G26" s="61">
        <v>44647</v>
      </c>
      <c r="H26" s="54" t="s">
        <v>41</v>
      </c>
      <c r="I26" s="62">
        <v>7.5</v>
      </c>
      <c r="J26" s="64"/>
      <c r="K26" s="63">
        <v>43920</v>
      </c>
      <c r="L26" s="52">
        <v>20000000</v>
      </c>
      <c r="M26" s="63"/>
      <c r="N26" s="76"/>
      <c r="O26" s="58">
        <f>J26+L26-N26</f>
        <v>20000000</v>
      </c>
      <c r="P26" s="29"/>
      <c r="Q26" s="29"/>
      <c r="R26" s="77">
        <v>4098.36</v>
      </c>
      <c r="S26" s="78">
        <v>4098.36</v>
      </c>
      <c r="T26" s="76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91377000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20000000</v>
      </c>
      <c r="M27" s="60" t="s">
        <v>7</v>
      </c>
      <c r="N27" s="64">
        <f>SUM(N22:N26)</f>
        <v>15000000</v>
      </c>
      <c r="O27" s="64">
        <f>SUM(O22:O26)</f>
        <v>76377000</v>
      </c>
      <c r="P27" s="65">
        <f>SUM(P22:P25)</f>
        <v>0</v>
      </c>
      <c r="Q27" s="65">
        <f>SUM(Q22:Q25)</f>
        <v>0</v>
      </c>
      <c r="R27" s="65">
        <f>SUM(R22:R26)</f>
        <v>1366303.5300000003</v>
      </c>
      <c r="S27" s="65">
        <f>SUM(S22:S26)</f>
        <v>1366303.5300000003</v>
      </c>
      <c r="T27" s="65">
        <f>SUM(T22:T26)</f>
        <v>0</v>
      </c>
    </row>
    <row r="28" spans="1:20" s="3" customFormat="1" ht="18.75" customHeight="1">
      <c r="A28" s="81" t="s">
        <v>20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1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0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96334000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16049000</v>
      </c>
      <c r="O35" s="66">
        <f aca="true" t="shared" si="1" ref="O35:T35">O20+O27</f>
        <v>80285000</v>
      </c>
      <c r="P35" s="66">
        <f t="shared" si="1"/>
        <v>0</v>
      </c>
      <c r="Q35" s="66">
        <f t="shared" si="1"/>
        <v>0</v>
      </c>
      <c r="R35" s="66">
        <f t="shared" si="1"/>
        <v>1366303.5300000003</v>
      </c>
      <c r="S35" s="66">
        <f t="shared" si="1"/>
        <v>1366303.5300000003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5" t="s">
        <v>53</v>
      </c>
      <c r="F39" s="85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A28:T28"/>
    <mergeCell ref="T10:T11"/>
    <mergeCell ref="D10:D11"/>
    <mergeCell ref="E10:E11"/>
    <mergeCell ref="E39:F39"/>
    <mergeCell ref="A31:T31"/>
    <mergeCell ref="A21:T21"/>
    <mergeCell ref="A16:T16"/>
    <mergeCell ref="A13:T13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D1">
      <selection activeCell="R1" sqref="R1:T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3" t="s">
        <v>73</v>
      </c>
      <c r="S1" s="93"/>
      <c r="T1" s="93"/>
    </row>
    <row r="2" spans="18:20" ht="26.25" customHeight="1">
      <c r="R2" s="93"/>
      <c r="S2" s="93"/>
      <c r="T2" s="9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55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4"/>
      <c r="H7" s="94"/>
      <c r="I7" s="94"/>
      <c r="J7" s="94"/>
      <c r="K7" s="94"/>
      <c r="L7" s="94"/>
      <c r="M7" s="94"/>
      <c r="N7" s="94"/>
      <c r="O7" s="9"/>
      <c r="P7" s="9"/>
    </row>
    <row r="8" ht="5.25" customHeight="1"/>
    <row r="9" ht="15" customHeight="1"/>
    <row r="10" spans="1:20" ht="52.5" customHeight="1">
      <c r="A10" s="89" t="s">
        <v>0</v>
      </c>
      <c r="B10" s="79" t="s">
        <v>13</v>
      </c>
      <c r="C10" s="79" t="s">
        <v>3</v>
      </c>
      <c r="D10" s="79" t="s">
        <v>9</v>
      </c>
      <c r="E10" s="79" t="s">
        <v>14</v>
      </c>
      <c r="F10" s="79" t="s">
        <v>11</v>
      </c>
      <c r="G10" s="79" t="s">
        <v>10</v>
      </c>
      <c r="H10" s="79" t="s">
        <v>6</v>
      </c>
      <c r="I10" s="79" t="s">
        <v>12</v>
      </c>
      <c r="J10" s="79" t="s">
        <v>70</v>
      </c>
      <c r="K10" s="79" t="s">
        <v>24</v>
      </c>
      <c r="L10" s="79" t="s">
        <v>25</v>
      </c>
      <c r="M10" s="79" t="s">
        <v>26</v>
      </c>
      <c r="N10" s="79" t="s">
        <v>27</v>
      </c>
      <c r="O10" s="95" t="s">
        <v>71</v>
      </c>
      <c r="P10" s="96"/>
      <c r="Q10" s="79" t="s">
        <v>15</v>
      </c>
      <c r="R10" s="79" t="s">
        <v>16</v>
      </c>
      <c r="S10" s="79" t="s">
        <v>8</v>
      </c>
      <c r="T10" s="79" t="s">
        <v>72</v>
      </c>
    </row>
    <row r="11" spans="1:20" s="13" customFormat="1" ht="94.5" customHeight="1">
      <c r="A11" s="89"/>
      <c r="B11" s="80"/>
      <c r="C11" s="80"/>
      <c r="D11" s="80"/>
      <c r="E11" s="84"/>
      <c r="F11" s="84"/>
      <c r="G11" s="80"/>
      <c r="H11" s="80"/>
      <c r="I11" s="80"/>
      <c r="J11" s="80"/>
      <c r="K11" s="80"/>
      <c r="L11" s="80"/>
      <c r="M11" s="80"/>
      <c r="N11" s="80"/>
      <c r="O11" s="40" t="s">
        <v>4</v>
      </c>
      <c r="P11" s="40" t="s">
        <v>5</v>
      </c>
      <c r="Q11" s="80"/>
      <c r="R11" s="80"/>
      <c r="S11" s="80"/>
      <c r="T11" s="8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6" t="s">
        <v>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s="3" customFormat="1" ht="29.25" customHeight="1">
      <c r="A17" s="46">
        <v>1</v>
      </c>
      <c r="B17" s="22" t="s">
        <v>56</v>
      </c>
      <c r="C17" s="22" t="s">
        <v>57</v>
      </c>
      <c r="D17" s="50">
        <v>800000</v>
      </c>
      <c r="E17" s="51" t="s">
        <v>40</v>
      </c>
      <c r="F17" s="28">
        <v>495000</v>
      </c>
      <c r="G17" s="53">
        <v>42819</v>
      </c>
      <c r="H17" s="54" t="s">
        <v>61</v>
      </c>
      <c r="I17" s="55">
        <v>2.75</v>
      </c>
      <c r="J17" s="57">
        <v>495000</v>
      </c>
      <c r="K17" s="48"/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29.25" customHeight="1">
      <c r="A18" s="46">
        <v>2</v>
      </c>
      <c r="B18" s="22" t="s">
        <v>58</v>
      </c>
      <c r="C18" s="22" t="s">
        <v>57</v>
      </c>
      <c r="D18" s="50">
        <v>1500000</v>
      </c>
      <c r="E18" s="51" t="s">
        <v>40</v>
      </c>
      <c r="F18" s="28">
        <v>1356500</v>
      </c>
      <c r="G18" s="53">
        <v>43459</v>
      </c>
      <c r="H18" s="54" t="s">
        <v>61</v>
      </c>
      <c r="I18" s="55">
        <v>2.75</v>
      </c>
      <c r="J18" s="57">
        <v>1356500</v>
      </c>
      <c r="K18" s="48"/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29.25" customHeight="1">
      <c r="A19" s="49">
        <v>3</v>
      </c>
      <c r="B19" s="22" t="s">
        <v>59</v>
      </c>
      <c r="C19" s="22" t="s">
        <v>57</v>
      </c>
      <c r="D19" s="50">
        <v>1750000</v>
      </c>
      <c r="E19" s="24" t="s">
        <v>40</v>
      </c>
      <c r="F19" s="28">
        <v>1745000</v>
      </c>
      <c r="G19" s="53">
        <v>43671</v>
      </c>
      <c r="H19" s="54" t="s">
        <v>61</v>
      </c>
      <c r="I19" s="55">
        <v>2.75</v>
      </c>
      <c r="J19" s="57">
        <v>1745000</v>
      </c>
      <c r="K19" s="28"/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/>
      <c r="T19" s="59">
        <f>Q19+R19-S19</f>
        <v>132488.94999999998</v>
      </c>
    </row>
    <row r="20" spans="1:20" s="3" customFormat="1" ht="29.25" customHeight="1">
      <c r="A20" s="47">
        <v>4</v>
      </c>
      <c r="B20" s="22" t="s">
        <v>60</v>
      </c>
      <c r="C20" s="22" t="s">
        <v>57</v>
      </c>
      <c r="D20" s="50">
        <v>1420000</v>
      </c>
      <c r="E20" s="24" t="s">
        <v>40</v>
      </c>
      <c r="F20" s="28">
        <v>1415000</v>
      </c>
      <c r="G20" s="53">
        <v>43824</v>
      </c>
      <c r="H20" s="54" t="s">
        <v>61</v>
      </c>
      <c r="I20" s="55">
        <v>2.75</v>
      </c>
      <c r="J20" s="57">
        <v>1415000</v>
      </c>
      <c r="K20" s="28"/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5011500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0</v>
      </c>
      <c r="T21" s="74">
        <f>SUM(T17:T20)</f>
        <v>444385.77</v>
      </c>
    </row>
    <row r="22" spans="1:20" s="3" customFormat="1" ht="31.5" customHeight="1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1" t="s">
        <v>20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1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0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5011500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0</v>
      </c>
      <c r="T35" s="66">
        <f t="shared" si="1"/>
        <v>444385.77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5" t="s">
        <v>53</v>
      </c>
      <c r="F39" s="85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D1">
      <selection activeCell="R1" sqref="R1:T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3" t="s">
        <v>73</v>
      </c>
      <c r="S1" s="93"/>
      <c r="T1" s="93"/>
    </row>
    <row r="2" spans="18:20" ht="26.25" customHeight="1">
      <c r="R2" s="93"/>
      <c r="S2" s="93"/>
      <c r="T2" s="93"/>
    </row>
    <row r="3" spans="1:20" ht="21.75" customHeight="1">
      <c r="A3" s="43" t="s">
        <v>30</v>
      </c>
      <c r="B3" s="43"/>
      <c r="C3" s="43"/>
      <c r="D3" s="43"/>
      <c r="E3" s="43"/>
      <c r="F3" s="69" t="s">
        <v>62</v>
      </c>
      <c r="G3" s="70"/>
      <c r="H3" s="70"/>
      <c r="I3" s="71" t="s">
        <v>42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4"/>
      <c r="H7" s="94"/>
      <c r="I7" s="94"/>
      <c r="J7" s="94"/>
      <c r="K7" s="94"/>
      <c r="L7" s="94"/>
      <c r="M7" s="94"/>
      <c r="N7" s="94"/>
      <c r="O7" s="9"/>
      <c r="P7" s="9"/>
    </row>
    <row r="8" ht="5.25" customHeight="1"/>
    <row r="9" ht="15" customHeight="1"/>
    <row r="10" spans="1:20" ht="52.5" customHeight="1">
      <c r="A10" s="89" t="s">
        <v>0</v>
      </c>
      <c r="B10" s="79" t="s">
        <v>13</v>
      </c>
      <c r="C10" s="79" t="s">
        <v>3</v>
      </c>
      <c r="D10" s="79" t="s">
        <v>9</v>
      </c>
      <c r="E10" s="79" t="s">
        <v>14</v>
      </c>
      <c r="F10" s="79" t="s">
        <v>11</v>
      </c>
      <c r="G10" s="79" t="s">
        <v>10</v>
      </c>
      <c r="H10" s="79" t="s">
        <v>6</v>
      </c>
      <c r="I10" s="79" t="s">
        <v>12</v>
      </c>
      <c r="J10" s="79" t="s">
        <v>70</v>
      </c>
      <c r="K10" s="79" t="s">
        <v>24</v>
      </c>
      <c r="L10" s="79" t="s">
        <v>25</v>
      </c>
      <c r="M10" s="79" t="s">
        <v>26</v>
      </c>
      <c r="N10" s="79" t="s">
        <v>27</v>
      </c>
      <c r="O10" s="95" t="s">
        <v>71</v>
      </c>
      <c r="P10" s="96"/>
      <c r="Q10" s="79" t="s">
        <v>15</v>
      </c>
      <c r="R10" s="79" t="s">
        <v>16</v>
      </c>
      <c r="S10" s="79" t="s">
        <v>8</v>
      </c>
      <c r="T10" s="79" t="s">
        <v>72</v>
      </c>
    </row>
    <row r="11" spans="1:20" s="13" customFormat="1" ht="94.5" customHeight="1">
      <c r="A11" s="89"/>
      <c r="B11" s="80"/>
      <c r="C11" s="80"/>
      <c r="D11" s="80"/>
      <c r="E11" s="84"/>
      <c r="F11" s="84"/>
      <c r="G11" s="80"/>
      <c r="H11" s="80"/>
      <c r="I11" s="80"/>
      <c r="J11" s="80"/>
      <c r="K11" s="80"/>
      <c r="L11" s="80"/>
      <c r="M11" s="80"/>
      <c r="N11" s="80"/>
      <c r="O11" s="40" t="s">
        <v>4</v>
      </c>
      <c r="P11" s="40" t="s">
        <v>5</v>
      </c>
      <c r="Q11" s="80"/>
      <c r="R11" s="80"/>
      <c r="S11" s="80"/>
      <c r="T11" s="8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6" t="s">
        <v>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s="3" customFormat="1" ht="29.25" customHeight="1">
      <c r="A17" s="46">
        <v>1</v>
      </c>
      <c r="B17" s="22" t="s">
        <v>63</v>
      </c>
      <c r="C17" s="22" t="s">
        <v>57</v>
      </c>
      <c r="D17" s="50">
        <v>836000</v>
      </c>
      <c r="E17" s="51" t="s">
        <v>40</v>
      </c>
      <c r="F17" s="28">
        <v>836000</v>
      </c>
      <c r="G17" s="61">
        <v>43758</v>
      </c>
      <c r="H17" s="54" t="s">
        <v>61</v>
      </c>
      <c r="I17" s="55">
        <v>2.75</v>
      </c>
      <c r="J17" s="57">
        <v>836000</v>
      </c>
      <c r="K17" s="48"/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836000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1" t="s">
        <v>20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1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0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836000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5" t="s">
        <v>53</v>
      </c>
      <c r="F39" s="85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="60" zoomScalePageLayoutView="0" workbookViewId="0" topLeftCell="D1">
      <selection activeCell="J4" sqref="J4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93" t="s">
        <v>73</v>
      </c>
      <c r="S1" s="93"/>
      <c r="T1" s="93"/>
    </row>
    <row r="2" spans="18:20" ht="26.25" customHeight="1">
      <c r="R2" s="93"/>
      <c r="S2" s="93"/>
      <c r="T2" s="9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74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4"/>
      <c r="H7" s="94"/>
      <c r="I7" s="94"/>
      <c r="J7" s="94"/>
      <c r="K7" s="94"/>
      <c r="L7" s="94"/>
      <c r="M7" s="94"/>
      <c r="N7" s="94"/>
      <c r="O7" s="9"/>
      <c r="P7" s="9"/>
    </row>
    <row r="8" ht="5.25" customHeight="1"/>
    <row r="9" ht="15" customHeight="1"/>
    <row r="10" spans="1:20" ht="52.5" customHeight="1">
      <c r="A10" s="89" t="s">
        <v>0</v>
      </c>
      <c r="B10" s="79" t="s">
        <v>13</v>
      </c>
      <c r="C10" s="79" t="s">
        <v>3</v>
      </c>
      <c r="D10" s="79" t="s">
        <v>9</v>
      </c>
      <c r="E10" s="79" t="s">
        <v>14</v>
      </c>
      <c r="F10" s="79" t="s">
        <v>11</v>
      </c>
      <c r="G10" s="79" t="s">
        <v>10</v>
      </c>
      <c r="H10" s="79" t="s">
        <v>6</v>
      </c>
      <c r="I10" s="79" t="s">
        <v>12</v>
      </c>
      <c r="J10" s="79" t="s">
        <v>70</v>
      </c>
      <c r="K10" s="79" t="s">
        <v>24</v>
      </c>
      <c r="L10" s="79" t="s">
        <v>25</v>
      </c>
      <c r="M10" s="79" t="s">
        <v>26</v>
      </c>
      <c r="N10" s="79" t="s">
        <v>27</v>
      </c>
      <c r="O10" s="95" t="s">
        <v>71</v>
      </c>
      <c r="P10" s="96"/>
      <c r="Q10" s="79" t="s">
        <v>15</v>
      </c>
      <c r="R10" s="79" t="s">
        <v>16</v>
      </c>
      <c r="S10" s="79" t="s">
        <v>8</v>
      </c>
      <c r="T10" s="79" t="s">
        <v>72</v>
      </c>
    </row>
    <row r="11" spans="1:20" s="13" customFormat="1" ht="94.5" customHeight="1">
      <c r="A11" s="89"/>
      <c r="B11" s="80"/>
      <c r="C11" s="80"/>
      <c r="D11" s="80"/>
      <c r="E11" s="84"/>
      <c r="F11" s="84"/>
      <c r="G11" s="80"/>
      <c r="H11" s="80"/>
      <c r="I11" s="80"/>
      <c r="J11" s="80"/>
      <c r="K11" s="80"/>
      <c r="L11" s="80"/>
      <c r="M11" s="80"/>
      <c r="N11" s="80"/>
      <c r="O11" s="40" t="s">
        <v>4</v>
      </c>
      <c r="P11" s="40" t="s">
        <v>5</v>
      </c>
      <c r="Q11" s="80"/>
      <c r="R11" s="80"/>
      <c r="S11" s="80"/>
      <c r="T11" s="8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6" t="s">
        <v>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s="3" customFormat="1" ht="29.25" customHeight="1">
      <c r="A17" s="46">
        <v>1</v>
      </c>
      <c r="B17" s="22" t="s">
        <v>64</v>
      </c>
      <c r="C17" s="22" t="s">
        <v>57</v>
      </c>
      <c r="D17" s="73">
        <v>204000</v>
      </c>
      <c r="E17" s="51" t="s">
        <v>40</v>
      </c>
      <c r="F17" s="28">
        <v>136000</v>
      </c>
      <c r="G17" s="61">
        <v>44196</v>
      </c>
      <c r="H17" s="54" t="s">
        <v>61</v>
      </c>
      <c r="I17" s="55">
        <v>2.75</v>
      </c>
      <c r="J17" s="57">
        <v>136000</v>
      </c>
      <c r="K17" s="48"/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29.25" customHeight="1">
      <c r="A18" s="46">
        <v>2</v>
      </c>
      <c r="B18" s="22" t="s">
        <v>65</v>
      </c>
      <c r="C18" s="22" t="s">
        <v>57</v>
      </c>
      <c r="D18" s="73">
        <v>216000</v>
      </c>
      <c r="E18" s="51" t="s">
        <v>40</v>
      </c>
      <c r="F18" s="28">
        <v>144000</v>
      </c>
      <c r="G18" s="61">
        <v>44196</v>
      </c>
      <c r="H18" s="54" t="s">
        <v>61</v>
      </c>
      <c r="I18" s="55">
        <v>2.75</v>
      </c>
      <c r="J18" s="57">
        <v>144000</v>
      </c>
      <c r="K18" s="48"/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280000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1" t="s">
        <v>20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1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0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280000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5" t="s">
        <v>53</v>
      </c>
      <c r="F39" s="85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0">
      <selection activeCell="J3" sqref="J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97" t="s">
        <v>34</v>
      </c>
      <c r="T1" s="97"/>
    </row>
    <row r="2" spans="19:20" ht="26.25" customHeight="1">
      <c r="S2" s="97"/>
      <c r="T2" s="97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66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4"/>
      <c r="H7" s="94"/>
      <c r="I7" s="94"/>
      <c r="J7" s="94"/>
      <c r="K7" s="94"/>
      <c r="L7" s="94"/>
      <c r="M7" s="94"/>
      <c r="N7" s="94"/>
      <c r="O7" s="9"/>
      <c r="P7" s="9"/>
    </row>
    <row r="8" ht="5.25" customHeight="1"/>
    <row r="9" ht="15" customHeight="1"/>
    <row r="10" spans="1:20" ht="52.5" customHeight="1">
      <c r="A10" s="89" t="s">
        <v>0</v>
      </c>
      <c r="B10" s="79" t="s">
        <v>13</v>
      </c>
      <c r="C10" s="79" t="s">
        <v>3</v>
      </c>
      <c r="D10" s="79" t="s">
        <v>9</v>
      </c>
      <c r="E10" s="79" t="s">
        <v>14</v>
      </c>
      <c r="F10" s="79" t="s">
        <v>11</v>
      </c>
      <c r="G10" s="79" t="s">
        <v>10</v>
      </c>
      <c r="H10" s="79" t="s">
        <v>6</v>
      </c>
      <c r="I10" s="79" t="s">
        <v>12</v>
      </c>
      <c r="J10" s="79" t="s">
        <v>31</v>
      </c>
      <c r="K10" s="79" t="s">
        <v>24</v>
      </c>
      <c r="L10" s="79" t="s">
        <v>25</v>
      </c>
      <c r="M10" s="79" t="s">
        <v>26</v>
      </c>
      <c r="N10" s="79" t="s">
        <v>27</v>
      </c>
      <c r="O10" s="95" t="s">
        <v>23</v>
      </c>
      <c r="P10" s="96"/>
      <c r="Q10" s="79" t="s">
        <v>15</v>
      </c>
      <c r="R10" s="79" t="s">
        <v>16</v>
      </c>
      <c r="S10" s="79" t="s">
        <v>8</v>
      </c>
      <c r="T10" s="79" t="s">
        <v>32</v>
      </c>
    </row>
    <row r="11" spans="1:20" s="13" customFormat="1" ht="94.5" customHeight="1">
      <c r="A11" s="89"/>
      <c r="B11" s="80"/>
      <c r="C11" s="80"/>
      <c r="D11" s="80"/>
      <c r="E11" s="84"/>
      <c r="F11" s="84"/>
      <c r="G11" s="80"/>
      <c r="H11" s="80"/>
      <c r="I11" s="80"/>
      <c r="J11" s="80"/>
      <c r="K11" s="80"/>
      <c r="L11" s="80"/>
      <c r="M11" s="80"/>
      <c r="N11" s="80"/>
      <c r="O11" s="40" t="s">
        <v>4</v>
      </c>
      <c r="P11" s="40" t="s">
        <v>5</v>
      </c>
      <c r="Q11" s="80"/>
      <c r="R11" s="80"/>
      <c r="S11" s="80"/>
      <c r="T11" s="8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6" t="s">
        <v>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6127500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66307.19</v>
      </c>
      <c r="T21" s="56">
        <f>'Шальское поселение'!T21+'Авдеевское поселение'!T21+'Красноборское поселение'!T21</f>
        <v>444385.77</v>
      </c>
    </row>
    <row r="22" spans="1:20" s="3" customFormat="1" ht="31.5" customHeight="1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1" t="s">
        <v>20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1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0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6127500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66307.19</v>
      </c>
      <c r="T35" s="66">
        <f t="shared" si="1"/>
        <v>444385.77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5" t="s">
        <v>53</v>
      </c>
      <c r="F39" s="85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97" t="s">
        <v>34</v>
      </c>
      <c r="T1" s="97"/>
    </row>
    <row r="2" spans="19:20" ht="26.25" customHeight="1">
      <c r="S2" s="97"/>
      <c r="T2" s="97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94"/>
      <c r="H7" s="94"/>
      <c r="I7" s="94"/>
      <c r="J7" s="94"/>
      <c r="K7" s="94"/>
      <c r="L7" s="94"/>
      <c r="M7" s="94"/>
      <c r="N7" s="94"/>
      <c r="O7" s="9"/>
      <c r="P7" s="9"/>
    </row>
    <row r="8" ht="5.25" customHeight="1"/>
    <row r="9" ht="15" customHeight="1"/>
    <row r="10" spans="1:20" ht="52.5" customHeight="1">
      <c r="A10" s="89" t="s">
        <v>0</v>
      </c>
      <c r="B10" s="79" t="s">
        <v>13</v>
      </c>
      <c r="C10" s="79" t="s">
        <v>3</v>
      </c>
      <c r="D10" s="79" t="s">
        <v>9</v>
      </c>
      <c r="E10" s="79" t="s">
        <v>14</v>
      </c>
      <c r="F10" s="79" t="s">
        <v>11</v>
      </c>
      <c r="G10" s="79" t="s">
        <v>10</v>
      </c>
      <c r="H10" s="79" t="s">
        <v>6</v>
      </c>
      <c r="I10" s="79" t="s">
        <v>12</v>
      </c>
      <c r="J10" s="79" t="s">
        <v>31</v>
      </c>
      <c r="K10" s="79" t="s">
        <v>24</v>
      </c>
      <c r="L10" s="79" t="s">
        <v>25</v>
      </c>
      <c r="M10" s="79" t="s">
        <v>26</v>
      </c>
      <c r="N10" s="79" t="s">
        <v>27</v>
      </c>
      <c r="O10" s="95" t="s">
        <v>23</v>
      </c>
      <c r="P10" s="96"/>
      <c r="Q10" s="79" t="s">
        <v>15</v>
      </c>
      <c r="R10" s="79" t="s">
        <v>16</v>
      </c>
      <c r="S10" s="79" t="s">
        <v>8</v>
      </c>
      <c r="T10" s="79" t="s">
        <v>32</v>
      </c>
    </row>
    <row r="11" spans="1:20" s="13" customFormat="1" ht="94.5" customHeight="1">
      <c r="A11" s="89"/>
      <c r="B11" s="80"/>
      <c r="C11" s="80"/>
      <c r="D11" s="80"/>
      <c r="E11" s="84"/>
      <c r="F11" s="84"/>
      <c r="G11" s="80"/>
      <c r="H11" s="80"/>
      <c r="I11" s="80"/>
      <c r="J11" s="80"/>
      <c r="K11" s="80"/>
      <c r="L11" s="80"/>
      <c r="M11" s="80"/>
      <c r="N11" s="80"/>
      <c r="O11" s="40" t="s">
        <v>4</v>
      </c>
      <c r="P11" s="40" t="s">
        <v>5</v>
      </c>
      <c r="Q11" s="80"/>
      <c r="R11" s="80"/>
      <c r="S11" s="80"/>
      <c r="T11" s="8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86" t="s">
        <v>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81" t="s">
        <v>20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1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0" t="s">
        <v>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67</v>
      </c>
      <c r="B39" s="37"/>
      <c r="D39" s="38"/>
      <c r="E39" s="85"/>
      <c r="F39" s="85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user03</cp:lastModifiedBy>
  <cp:lastPrinted>2020-04-14T13:35:20Z</cp:lastPrinted>
  <dcterms:created xsi:type="dcterms:W3CDTF">2006-06-05T06:40:26Z</dcterms:created>
  <dcterms:modified xsi:type="dcterms:W3CDTF">2020-04-14T13:35:23Z</dcterms:modified>
  <cp:category/>
  <cp:version/>
  <cp:contentType/>
  <cp:contentStatus/>
</cp:coreProperties>
</file>