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<sst xmlns="http://schemas.openxmlformats.org/spreadsheetml/2006/main" count="614" uniqueCount="79">
  <si>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</si>
  <si>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</si>
  <si>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</si>
  <si>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</si>
  <si>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</si>
  <si>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</si>
  <si>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</si>
  <si>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</si>
  <si>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</si>
  <si>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</si>
  <si>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</si>
  <si>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</si>
  <si>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</si>
  <si>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</si>
  <si>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</si>
  <si>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</si>
  <si>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</si>
  <si>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</si>
  <si>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</si>
  <si>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</si>
  <si>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</si>
  <si>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</si>
  <si>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</si>
  <si>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</si>
  <si>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</si>
  <si>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</si>
  <si>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</si>
  <si>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</si>
  <si>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</si>
  <si>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</si>
  <si>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</si>
  <si>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</si>
  <si>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</si>
  <si>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</si>
  <si>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</si>
  <si>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</si>
  <si>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</si>
  <si>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</si>
  <si>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</si>
  <si>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</si>
  <si>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</si>
  <si>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</si>
  <si>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на 01.04.2020 года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</si>
  <si>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</si>
  <si>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</si>
  <si>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</si>
  <si>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</si>
  <si>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</si>
  <si>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</si>
  <si>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</si>
  <si>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</si>
  <si>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</si>
  <si>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</si>
  <si>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</si>
  <si>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</si>
  <si>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</si>
  <si>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</si>
  <si>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</si>
  <si>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</si>
  <si>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</si>
  <si>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</si>
  <si>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</si>
  <si>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</si>
  <si>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</si>
  <si>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</si>
  <si>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</si>
  <si>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</si>
  <si>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</si>
  <si>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</si>
  <si>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</si>
  <si>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</si>
  <si>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</si>
  <si>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</si>
  <si>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</si>
  <si>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на 01.06.2020 года</t>
  </si>
  <si>
    <t>Объем задолженности по процентам на 01.06.2020</t>
  </si>
  <si>
    <t>30.03.2020; 24.04.2020; 25.05.2020</t>
  </si>
  <si>
    <t>1/3 ключевой ставки рефинансирования ЦБ РФ</t>
  </si>
  <si>
    <t>Объем муниципального долга на 01.06.2020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</si>
</sst>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PageLayoutView="0" workbookViewId="0" topLeftCell="D13">
      <selection activeCell="F17" sqref="F17:F19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6" t="s">
        <v>71</v>
      </c>
      <c r="S1" s="96"/>
      <c r="T1" s="96"/>
    </row>
    <row r="2" spans="18:20" ht="26.25" customHeight="1">
      <c r="R2" s="96"/>
      <c r="S2" s="96"/>
      <c r="T2" s="9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43" t="s">
        <v>74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7"/>
      <c r="H7" s="97"/>
      <c r="I7" s="97"/>
      <c r="J7" s="97"/>
      <c r="K7" s="97"/>
      <c r="L7" s="97"/>
      <c r="M7" s="97"/>
      <c r="N7" s="97"/>
      <c r="O7" s="9"/>
      <c r="P7" s="9"/>
    </row>
    <row r="8" ht="5.25" customHeight="1"/>
    <row r="9" ht="15" customHeight="1"/>
    <row r="10" spans="1:20" ht="52.5" customHeight="1">
      <c r="A10" s="92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70</v>
      </c>
      <c r="K10" s="85" t="s">
        <v>24</v>
      </c>
      <c r="L10" s="85" t="s">
        <v>25</v>
      </c>
      <c r="M10" s="85" t="s">
        <v>26</v>
      </c>
      <c r="N10" s="85" t="s">
        <v>27</v>
      </c>
      <c r="O10" s="98" t="s">
        <v>78</v>
      </c>
      <c r="P10" s="99"/>
      <c r="Q10" s="85" t="s">
        <v>15</v>
      </c>
      <c r="R10" s="85" t="s">
        <v>16</v>
      </c>
      <c r="S10" s="85" t="s">
        <v>8</v>
      </c>
      <c r="T10" s="85" t="s">
        <v>75</v>
      </c>
    </row>
    <row r="11" spans="1:20" s="13" customFormat="1" ht="94.5" customHeight="1">
      <c r="A11" s="92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6"/>
      <c r="N11" s="86"/>
      <c r="O11" s="40" t="s">
        <v>4</v>
      </c>
      <c r="P11" s="40" t="s">
        <v>5</v>
      </c>
      <c r="Q11" s="86"/>
      <c r="R11" s="86"/>
      <c r="S11" s="86"/>
      <c r="T11" s="8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2" t="s">
        <v>18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77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120000</v>
      </c>
      <c r="G18" s="53">
        <v>44185</v>
      </c>
      <c r="H18" s="54" t="s">
        <v>41</v>
      </c>
      <c r="I18" s="80" t="s">
        <v>77</v>
      </c>
      <c r="J18" s="52">
        <v>420000</v>
      </c>
      <c r="K18" s="68">
        <v>42961</v>
      </c>
      <c r="L18" s="48"/>
      <c r="M18" s="48"/>
      <c r="N18" s="57">
        <f>60000+60000+60000+60000+60000</f>
        <v>300000</v>
      </c>
      <c r="O18" s="58">
        <f>J18+L18-N18</f>
        <v>120000</v>
      </c>
      <c r="P18" s="28">
        <v>0</v>
      </c>
      <c r="Q18" s="28">
        <v>0</v>
      </c>
      <c r="R18" s="48"/>
      <c r="S18" s="48"/>
      <c r="T18" s="59">
        <f>Q18+R18-S18</f>
        <v>0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1921000</v>
      </c>
      <c r="G19" s="53">
        <v>44189</v>
      </c>
      <c r="H19" s="54" t="s">
        <v>41</v>
      </c>
      <c r="I19" s="80" t="s">
        <v>77</v>
      </c>
      <c r="J19" s="52">
        <v>2740000</v>
      </c>
      <c r="K19" s="63">
        <v>43095</v>
      </c>
      <c r="L19" s="28"/>
      <c r="M19" s="28"/>
      <c r="N19" s="57">
        <f>273000+273000+273000</f>
        <v>819000</v>
      </c>
      <c r="O19" s="58">
        <f>J19+L19-N19</f>
        <v>1921000</v>
      </c>
      <c r="P19" s="28">
        <v>0</v>
      </c>
      <c r="Q19" s="28">
        <v>0</v>
      </c>
      <c r="R19" s="28"/>
      <c r="S19" s="28"/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2041000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2916000</v>
      </c>
      <c r="O20" s="52">
        <f t="shared" si="0"/>
        <v>2041000</v>
      </c>
      <c r="P20" s="28">
        <f t="shared" si="0"/>
        <v>0</v>
      </c>
      <c r="Q20" s="28">
        <f t="shared" si="0"/>
        <v>0</v>
      </c>
      <c r="R20" s="28">
        <f t="shared" si="0"/>
        <v>9872.46</v>
      </c>
      <c r="S20" s="28">
        <f t="shared" si="0"/>
        <v>9872.46</v>
      </c>
      <c r="T20" s="28">
        <f t="shared" si="0"/>
        <v>0</v>
      </c>
    </row>
    <row r="21" spans="1:20" s="3" customFormat="1" ht="31.5" customHeight="1">
      <c r="A21" s="82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</row>
    <row r="22" spans="1:20" s="3" customFormat="1" ht="45.75" customHeight="1">
      <c r="A22" s="33">
        <v>1</v>
      </c>
      <c r="B22" s="22" t="s">
        <v>47</v>
      </c>
      <c r="C22" s="23" t="s">
        <v>48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</f>
        <v>254303.28000000003</v>
      </c>
      <c r="S22" s="55">
        <f>107991.8+101024.59+45286.89</f>
        <v>254303.28000000003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49</v>
      </c>
      <c r="C23" s="23" t="s">
        <v>48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50</v>
      </c>
      <c r="C24" s="23" t="s">
        <v>48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</f>
        <v>722622.95</v>
      </c>
      <c r="S24" s="55">
        <f>147377.05+137868.85+147377.05+142622.95+147377.05</f>
        <v>722622.95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51</v>
      </c>
      <c r="C25" s="23" t="s">
        <v>52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</f>
        <v>483393.04000000004</v>
      </c>
      <c r="S25" s="55">
        <f>50252.71+110969.84+103810.49+110969.84+107390.16</f>
        <v>483393.04000000004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68</v>
      </c>
      <c r="C26" s="23" t="s">
        <v>69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76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</f>
        <v>327049.18</v>
      </c>
      <c r="S26" s="78">
        <f>4098.36+9836.07+122950.82+12295.08+177868.85</f>
        <v>327049.18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2211138.94</v>
      </c>
      <c r="S27" s="65">
        <f>SUM(S22:S26)</f>
        <v>2211138.94</v>
      </c>
      <c r="T27" s="65">
        <f>SUM(T22:T26)</f>
        <v>0</v>
      </c>
    </row>
    <row r="28" spans="1:20" s="3" customFormat="1" ht="18.75" customHeight="1">
      <c r="A28" s="82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2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76418000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37916000</v>
      </c>
      <c r="O35" s="66">
        <f aca="true" t="shared" si="1" ref="O35:T35">O20+O27</f>
        <v>76418000</v>
      </c>
      <c r="P35" s="66">
        <f t="shared" si="1"/>
        <v>0</v>
      </c>
      <c r="Q35" s="66">
        <f t="shared" si="1"/>
        <v>0</v>
      </c>
      <c r="R35" s="66">
        <f t="shared" si="1"/>
        <v>2221011.4</v>
      </c>
      <c r="S35" s="66">
        <f t="shared" si="1"/>
        <v>2221011.4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8" t="s">
        <v>45</v>
      </c>
      <c r="F39" s="8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  <mergeCell ref="B10:B11"/>
    <mergeCell ref="I10:I11"/>
    <mergeCell ref="J10:J11"/>
    <mergeCell ref="N10:N11"/>
    <mergeCell ref="Q10:Q11"/>
    <mergeCell ref="G10:G11"/>
    <mergeCell ref="H10:H11"/>
    <mergeCell ref="C10:C11"/>
    <mergeCell ref="A28:T28"/>
    <mergeCell ref="T10:T11"/>
    <mergeCell ref="D10:D11"/>
    <mergeCell ref="E10:E11"/>
    <mergeCell ref="E39:F39"/>
    <mergeCell ref="A31:T31"/>
    <mergeCell ref="A21:T21"/>
    <mergeCell ref="A16:T16"/>
    <mergeCell ref="A13:T13"/>
    <mergeCell ref="A10:A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F17" sqref="F17:F2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6" t="s">
        <v>71</v>
      </c>
      <c r="S1" s="96"/>
      <c r="T1" s="96"/>
    </row>
    <row r="2" spans="18:20" ht="26.25" customHeight="1">
      <c r="R2" s="96"/>
      <c r="S2" s="96"/>
      <c r="T2" s="9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55</v>
      </c>
      <c r="K3" s="44"/>
      <c r="L3" s="44"/>
      <c r="M3" s="43"/>
      <c r="N3" s="43" t="str">
        <f>МР!N3</f>
        <v>на 01.06.2020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7"/>
      <c r="H7" s="97"/>
      <c r="I7" s="97"/>
      <c r="J7" s="97"/>
      <c r="K7" s="97"/>
      <c r="L7" s="97"/>
      <c r="M7" s="97"/>
      <c r="N7" s="97"/>
      <c r="O7" s="9"/>
      <c r="P7" s="9"/>
    </row>
    <row r="8" ht="5.25" customHeight="1"/>
    <row r="9" ht="15" customHeight="1"/>
    <row r="10" spans="1:20" ht="52.5" customHeight="1">
      <c r="A10" s="92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70</v>
      </c>
      <c r="K10" s="85" t="s">
        <v>24</v>
      </c>
      <c r="L10" s="85" t="s">
        <v>25</v>
      </c>
      <c r="M10" s="85" t="s">
        <v>26</v>
      </c>
      <c r="N10" s="85" t="s">
        <v>27</v>
      </c>
      <c r="O10" s="98" t="str">
        <f>МР!O10</f>
        <v>Объем муниципального долга на 01.06.2020</v>
      </c>
      <c r="P10" s="99"/>
      <c r="Q10" s="85" t="s">
        <v>15</v>
      </c>
      <c r="R10" s="85" t="s">
        <v>16</v>
      </c>
      <c r="S10" s="85" t="s">
        <v>8</v>
      </c>
      <c r="T10" s="85" t="str">
        <f>МР!T10</f>
        <v>Объем задолженности по процентам на 01.06.2020</v>
      </c>
    </row>
    <row r="11" spans="1:20" s="13" customFormat="1" ht="94.5" customHeight="1">
      <c r="A11" s="92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6"/>
      <c r="N11" s="86"/>
      <c r="O11" s="40" t="s">
        <v>4</v>
      </c>
      <c r="P11" s="40" t="s">
        <v>5</v>
      </c>
      <c r="Q11" s="86"/>
      <c r="R11" s="86"/>
      <c r="S11" s="86"/>
      <c r="T11" s="8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2" t="s">
        <v>18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1:20" s="3" customFormat="1" ht="64.5" customHeight="1">
      <c r="A17" s="46">
        <v>1</v>
      </c>
      <c r="B17" s="22" t="s">
        <v>56</v>
      </c>
      <c r="C17" s="22" t="s">
        <v>57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61</v>
      </c>
      <c r="I17" s="80" t="s">
        <v>77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64.5" customHeight="1">
      <c r="A18" s="46">
        <v>2</v>
      </c>
      <c r="B18" s="22" t="s">
        <v>58</v>
      </c>
      <c r="C18" s="22" t="s">
        <v>57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61</v>
      </c>
      <c r="I18" s="80" t="s">
        <v>77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64.5" customHeight="1">
      <c r="A19" s="49">
        <v>3</v>
      </c>
      <c r="B19" s="22" t="s">
        <v>59</v>
      </c>
      <c r="C19" s="22" t="s">
        <v>57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61</v>
      </c>
      <c r="I19" s="80" t="s">
        <v>77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64.5" customHeight="1">
      <c r="A20" s="47">
        <v>4</v>
      </c>
      <c r="B20" s="22" t="s">
        <v>60</v>
      </c>
      <c r="C20" s="22" t="s">
        <v>57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61</v>
      </c>
      <c r="I20" s="80" t="s">
        <v>77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2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2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8" t="s">
        <v>45</v>
      </c>
      <c r="F39" s="8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F21" sqref="F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6" t="s">
        <v>71</v>
      </c>
      <c r="S1" s="96"/>
      <c r="T1" s="96"/>
    </row>
    <row r="2" spans="18:20" ht="26.25" customHeight="1">
      <c r="R2" s="96"/>
      <c r="S2" s="96"/>
      <c r="T2" s="96"/>
    </row>
    <row r="3" spans="1:20" ht="21.75" customHeight="1">
      <c r="A3" s="43" t="s">
        <v>30</v>
      </c>
      <c r="B3" s="43"/>
      <c r="C3" s="43"/>
      <c r="D3" s="43"/>
      <c r="E3" s="43"/>
      <c r="F3" s="69" t="s">
        <v>62</v>
      </c>
      <c r="G3" s="70"/>
      <c r="H3" s="70"/>
      <c r="I3" s="71" t="str">
        <f>'Шальское поселение'!N3</f>
        <v>на 01.06.2020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7"/>
      <c r="H7" s="97"/>
      <c r="I7" s="97"/>
      <c r="J7" s="97"/>
      <c r="K7" s="97"/>
      <c r="L7" s="97"/>
      <c r="M7" s="97"/>
      <c r="N7" s="97"/>
      <c r="O7" s="9"/>
      <c r="P7" s="9"/>
    </row>
    <row r="8" ht="5.25" customHeight="1"/>
    <row r="9" ht="15" customHeight="1"/>
    <row r="10" spans="1:20" ht="52.5" customHeight="1">
      <c r="A10" s="92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70</v>
      </c>
      <c r="K10" s="85" t="s">
        <v>24</v>
      </c>
      <c r="L10" s="85" t="s">
        <v>25</v>
      </c>
      <c r="M10" s="85" t="s">
        <v>26</v>
      </c>
      <c r="N10" s="85" t="s">
        <v>27</v>
      </c>
      <c r="O10" s="98" t="str">
        <f>'Шальское поселение'!O10:P10</f>
        <v>Объем муниципального долга на 01.06.2020</v>
      </c>
      <c r="P10" s="99"/>
      <c r="Q10" s="85" t="s">
        <v>15</v>
      </c>
      <c r="R10" s="85" t="s">
        <v>16</v>
      </c>
      <c r="S10" s="85" t="s">
        <v>8</v>
      </c>
      <c r="T10" s="85" t="str">
        <f>'Шальское поселение'!T10:T11</f>
        <v>Объем задолженности по процентам на 01.06.2020</v>
      </c>
    </row>
    <row r="11" spans="1:20" s="13" customFormat="1" ht="94.5" customHeight="1">
      <c r="A11" s="92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6"/>
      <c r="N11" s="86"/>
      <c r="O11" s="40" t="s">
        <v>4</v>
      </c>
      <c r="P11" s="40" t="s">
        <v>5</v>
      </c>
      <c r="Q11" s="86"/>
      <c r="R11" s="86"/>
      <c r="S11" s="86"/>
      <c r="T11" s="8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2" t="s">
        <v>18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1:20" s="3" customFormat="1" ht="57.75" customHeight="1">
      <c r="A17" s="46">
        <v>1</v>
      </c>
      <c r="B17" s="22" t="s">
        <v>63</v>
      </c>
      <c r="C17" s="22" t="s">
        <v>57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61</v>
      </c>
      <c r="I17" s="80" t="s">
        <v>77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2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2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8" t="s">
        <v>45</v>
      </c>
      <c r="F39" s="8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F17" sqref="F17:F1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96" t="s">
        <v>71</v>
      </c>
      <c r="S1" s="96"/>
      <c r="T1" s="96"/>
    </row>
    <row r="2" spans="18:20" ht="26.25" customHeight="1">
      <c r="R2" s="96"/>
      <c r="S2" s="96"/>
      <c r="T2" s="9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72</v>
      </c>
      <c r="K3" s="44"/>
      <c r="L3" s="44"/>
      <c r="M3" s="43"/>
      <c r="N3" s="43" t="str">
        <f>'Авдеевское поселение'!I3</f>
        <v>на 01.06.2020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7"/>
      <c r="H7" s="97"/>
      <c r="I7" s="97"/>
      <c r="J7" s="97"/>
      <c r="K7" s="97"/>
      <c r="L7" s="97"/>
      <c r="M7" s="97"/>
      <c r="N7" s="97"/>
      <c r="O7" s="9"/>
      <c r="P7" s="9"/>
    </row>
    <row r="8" ht="5.25" customHeight="1"/>
    <row r="9" ht="15" customHeight="1"/>
    <row r="10" spans="1:20" ht="52.5" customHeight="1">
      <c r="A10" s="92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70</v>
      </c>
      <c r="K10" s="85" t="s">
        <v>24</v>
      </c>
      <c r="L10" s="85" t="s">
        <v>25</v>
      </c>
      <c r="M10" s="85" t="s">
        <v>26</v>
      </c>
      <c r="N10" s="85" t="s">
        <v>27</v>
      </c>
      <c r="O10" s="98" t="str">
        <f>'Авдеевское поселение'!O10:P10</f>
        <v>Объем муниципального долга на 01.06.2020</v>
      </c>
      <c r="P10" s="99"/>
      <c r="Q10" s="85" t="s">
        <v>15</v>
      </c>
      <c r="R10" s="85" t="s">
        <v>16</v>
      </c>
      <c r="S10" s="85" t="s">
        <v>8</v>
      </c>
      <c r="T10" s="85" t="str">
        <f>'Авдеевское поселение'!T10:T11</f>
        <v>Объем задолженности по процентам на 01.06.2020</v>
      </c>
    </row>
    <row r="11" spans="1:20" s="13" customFormat="1" ht="94.5" customHeight="1">
      <c r="A11" s="92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6"/>
      <c r="N11" s="86"/>
      <c r="O11" s="40" t="s">
        <v>4</v>
      </c>
      <c r="P11" s="40" t="s">
        <v>5</v>
      </c>
      <c r="Q11" s="86"/>
      <c r="R11" s="86"/>
      <c r="S11" s="86"/>
      <c r="T11" s="8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2" t="s">
        <v>18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1:20" s="3" customFormat="1" ht="58.5" customHeight="1">
      <c r="A17" s="46">
        <v>1</v>
      </c>
      <c r="B17" s="22" t="s">
        <v>64</v>
      </c>
      <c r="C17" s="22" t="s">
        <v>57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61</v>
      </c>
      <c r="I17" s="80" t="s">
        <v>77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65</v>
      </c>
      <c r="C18" s="22" t="s">
        <v>57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61</v>
      </c>
      <c r="I18" s="80" t="s">
        <v>77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2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2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8" t="s">
        <v>45</v>
      </c>
      <c r="F39" s="8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0">
      <selection activeCell="J3" sqref="J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0" t="s">
        <v>34</v>
      </c>
      <c r="T1" s="100"/>
    </row>
    <row r="2" spans="19:20" ht="26.25" customHeight="1">
      <c r="S2" s="100"/>
      <c r="T2" s="100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66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7"/>
      <c r="H7" s="97"/>
      <c r="I7" s="97"/>
      <c r="J7" s="97"/>
      <c r="K7" s="97"/>
      <c r="L7" s="97"/>
      <c r="M7" s="97"/>
      <c r="N7" s="97"/>
      <c r="O7" s="9"/>
      <c r="P7" s="9"/>
    </row>
    <row r="8" ht="5.25" customHeight="1"/>
    <row r="9" ht="15" customHeight="1"/>
    <row r="10" spans="1:20" ht="52.5" customHeight="1">
      <c r="A10" s="92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31</v>
      </c>
      <c r="K10" s="85" t="s">
        <v>24</v>
      </c>
      <c r="L10" s="85" t="s">
        <v>25</v>
      </c>
      <c r="M10" s="85" t="s">
        <v>26</v>
      </c>
      <c r="N10" s="85" t="s">
        <v>27</v>
      </c>
      <c r="O10" s="98" t="s">
        <v>23</v>
      </c>
      <c r="P10" s="99"/>
      <c r="Q10" s="85" t="s">
        <v>15</v>
      </c>
      <c r="R10" s="85" t="s">
        <v>16</v>
      </c>
      <c r="S10" s="85" t="s">
        <v>8</v>
      </c>
      <c r="T10" s="85" t="s">
        <v>32</v>
      </c>
    </row>
    <row r="11" spans="1:20" s="13" customFormat="1" ht="94.5" customHeight="1">
      <c r="A11" s="92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6"/>
      <c r="N11" s="86"/>
      <c r="O11" s="40" t="s">
        <v>4</v>
      </c>
      <c r="P11" s="40" t="s">
        <v>5</v>
      </c>
      <c r="Q11" s="86"/>
      <c r="R11" s="86"/>
      <c r="S11" s="86"/>
      <c r="T11" s="8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2" t="s">
        <v>18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2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2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8" t="s">
        <v>53</v>
      </c>
      <c r="F39" s="8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0" t="s">
        <v>34</v>
      </c>
      <c r="T1" s="100"/>
    </row>
    <row r="2" spans="19:20" ht="26.25" customHeight="1">
      <c r="S2" s="100"/>
      <c r="T2" s="100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7"/>
      <c r="H7" s="97"/>
      <c r="I7" s="97"/>
      <c r="J7" s="97"/>
      <c r="K7" s="97"/>
      <c r="L7" s="97"/>
      <c r="M7" s="97"/>
      <c r="N7" s="97"/>
      <c r="O7" s="9"/>
      <c r="P7" s="9"/>
    </row>
    <row r="8" ht="5.25" customHeight="1"/>
    <row r="9" ht="15" customHeight="1"/>
    <row r="10" spans="1:20" ht="52.5" customHeight="1">
      <c r="A10" s="92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31</v>
      </c>
      <c r="K10" s="85" t="s">
        <v>24</v>
      </c>
      <c r="L10" s="85" t="s">
        <v>25</v>
      </c>
      <c r="M10" s="85" t="s">
        <v>26</v>
      </c>
      <c r="N10" s="85" t="s">
        <v>27</v>
      </c>
      <c r="O10" s="98" t="s">
        <v>23</v>
      </c>
      <c r="P10" s="99"/>
      <c r="Q10" s="85" t="s">
        <v>15</v>
      </c>
      <c r="R10" s="85" t="s">
        <v>16</v>
      </c>
      <c r="S10" s="85" t="s">
        <v>8</v>
      </c>
      <c r="T10" s="85" t="s">
        <v>32</v>
      </c>
    </row>
    <row r="11" spans="1:20" s="13" customFormat="1" ht="94.5" customHeight="1">
      <c r="A11" s="92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6"/>
      <c r="N11" s="86"/>
      <c r="O11" s="40" t="s">
        <v>4</v>
      </c>
      <c r="P11" s="40" t="s">
        <v>5</v>
      </c>
      <c r="Q11" s="86"/>
      <c r="R11" s="86"/>
      <c r="S11" s="86"/>
      <c r="T11" s="8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2" t="s">
        <v>18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82" t="s">
        <v>20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2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67</v>
      </c>
      <c r="B39" s="37"/>
      <c r="D39" s="38"/>
      <c r="E39" s="88"/>
      <c r="F39" s="8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2020-06-05T06:13:02Z</cp:lastPrinted>
  <dcterms:created xsi:type="dcterms:W3CDTF">2006-06-05T06:40:26Z</dcterms:created>
  <dcterms:modified xsi:type="dcterms:W3CDTF">2020-06-05T11:32:21Z</dcterms:modified>
  <cp:category/>
  <cp:version/>
  <cp:contentType/>
  <cp:contentStatus/>
</cp:coreProperties>
</file>