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9435" activeTab="1"/>
  </bookViews>
  <sheets>
    <sheet name="Показатели" sheetId="4" r:id="rId1"/>
    <sheet name="Мероприятия" sheetId="5" r:id="rId2"/>
  </sheets>
  <calcPr calcId="124519"/>
</workbook>
</file>

<file path=xl/calcChain.xml><?xml version="1.0" encoding="utf-8"?>
<calcChain xmlns="http://schemas.openxmlformats.org/spreadsheetml/2006/main">
  <c r="F334" i="5"/>
  <c r="F333"/>
  <c r="F332"/>
  <c r="F328"/>
  <c r="F327"/>
  <c r="F219"/>
  <c r="F215"/>
  <c r="F182"/>
  <c r="F178"/>
  <c r="L364"/>
  <c r="M364"/>
  <c r="N364"/>
  <c r="L365"/>
  <c r="M365"/>
  <c r="N365"/>
  <c r="L366"/>
  <c r="M366"/>
  <c r="N366"/>
  <c r="L363"/>
  <c r="M363"/>
  <c r="N363"/>
  <c r="N362"/>
  <c r="K90"/>
  <c r="J90" s="1"/>
  <c r="K91"/>
  <c r="J91" s="1"/>
  <c r="I91" s="1"/>
  <c r="H91" s="1"/>
  <c r="G91" s="1"/>
  <c r="F91" s="1"/>
  <c r="K93"/>
  <c r="K366" s="1"/>
  <c r="K95"/>
  <c r="J95" s="1"/>
  <c r="K96"/>
  <c r="J96" s="1"/>
  <c r="I96" s="1"/>
  <c r="H96" s="1"/>
  <c r="G96" s="1"/>
  <c r="F96" s="1"/>
  <c r="K97"/>
  <c r="J97" s="1"/>
  <c r="I97" s="1"/>
  <c r="H97" s="1"/>
  <c r="G97" s="1"/>
  <c r="F97" s="1"/>
  <c r="K98"/>
  <c r="J98" s="1"/>
  <c r="I98" s="1"/>
  <c r="H98" s="1"/>
  <c r="G98" s="1"/>
  <c r="F98" s="1"/>
  <c r="K107"/>
  <c r="J107" s="1"/>
  <c r="K108"/>
  <c r="J108" s="1"/>
  <c r="H105"/>
  <c r="K110"/>
  <c r="J110"/>
  <c r="K111"/>
  <c r="J111"/>
  <c r="K112"/>
  <c r="J112"/>
  <c r="I112" s="1"/>
  <c r="K128"/>
  <c r="J128" s="1"/>
  <c r="J127"/>
  <c r="I127" s="1"/>
  <c r="K132"/>
  <c r="J132" s="1"/>
  <c r="K133"/>
  <c r="J133" s="1"/>
  <c r="I133" s="1"/>
  <c r="H133" s="1"/>
  <c r="G133" s="1"/>
  <c r="F133" s="1"/>
  <c r="K136"/>
  <c r="J136" s="1"/>
  <c r="K137"/>
  <c r="J137" s="1"/>
  <c r="I137" s="1"/>
  <c r="H137" s="1"/>
  <c r="G137" s="1"/>
  <c r="F137" s="1"/>
  <c r="K139"/>
  <c r="J139" s="1"/>
  <c r="I139" s="1"/>
  <c r="H139" s="1"/>
  <c r="G139" s="1"/>
  <c r="F139" s="1"/>
  <c r="I145"/>
  <c r="K143"/>
  <c r="J143"/>
  <c r="J142"/>
  <c r="I142"/>
  <c r="K141"/>
  <c r="J141"/>
  <c r="I141" s="1"/>
  <c r="F177"/>
  <c r="F176"/>
  <c r="F175"/>
  <c r="F174"/>
  <c r="K173"/>
  <c r="J173"/>
  <c r="I173"/>
  <c r="H173"/>
  <c r="G173"/>
  <c r="H168"/>
  <c r="G168"/>
  <c r="F267"/>
  <c r="F266"/>
  <c r="F265"/>
  <c r="F264"/>
  <c r="I263"/>
  <c r="H263"/>
  <c r="G263"/>
  <c r="F262"/>
  <c r="F261"/>
  <c r="F260"/>
  <c r="F259"/>
  <c r="I258"/>
  <c r="H258"/>
  <c r="G258"/>
  <c r="F257"/>
  <c r="F256"/>
  <c r="F255"/>
  <c r="F250"/>
  <c r="F254"/>
  <c r="I253"/>
  <c r="H253"/>
  <c r="G253"/>
  <c r="G248" s="1"/>
  <c r="I252"/>
  <c r="H252"/>
  <c r="G252"/>
  <c r="I251"/>
  <c r="H251"/>
  <c r="G251"/>
  <c r="I250"/>
  <c r="H250"/>
  <c r="G250"/>
  <c r="I249"/>
  <c r="H249"/>
  <c r="G249"/>
  <c r="F229"/>
  <c r="F228"/>
  <c r="F227"/>
  <c r="F226"/>
  <c r="I225"/>
  <c r="H225"/>
  <c r="G225"/>
  <c r="F167"/>
  <c r="F166"/>
  <c r="F165"/>
  <c r="F164"/>
  <c r="J163"/>
  <c r="I163"/>
  <c r="H163"/>
  <c r="G163"/>
  <c r="F162"/>
  <c r="F161"/>
  <c r="F160"/>
  <c r="F159"/>
  <c r="J158"/>
  <c r="J153"/>
  <c r="I158"/>
  <c r="H158"/>
  <c r="H153" s="1"/>
  <c r="G158"/>
  <c r="G153" s="1"/>
  <c r="G149" s="1"/>
  <c r="G83"/>
  <c r="I83"/>
  <c r="J83"/>
  <c r="K83"/>
  <c r="K100"/>
  <c r="K103"/>
  <c r="K109"/>
  <c r="F23"/>
  <c r="G14"/>
  <c r="G19"/>
  <c r="G29"/>
  <c r="G34"/>
  <c r="G78"/>
  <c r="G67"/>
  <c r="G61"/>
  <c r="G184"/>
  <c r="G189"/>
  <c r="G210"/>
  <c r="G231"/>
  <c r="G242"/>
  <c r="G273"/>
  <c r="G289"/>
  <c r="G304"/>
  <c r="G309"/>
  <c r="G320"/>
  <c r="H14"/>
  <c r="H19"/>
  <c r="H29"/>
  <c r="H34"/>
  <c r="H78"/>
  <c r="H67"/>
  <c r="H61"/>
  <c r="H83"/>
  <c r="H145"/>
  <c r="H184"/>
  <c r="H189"/>
  <c r="H194"/>
  <c r="H210"/>
  <c r="H205"/>
  <c r="H231"/>
  <c r="H242"/>
  <c r="H268"/>
  <c r="H273"/>
  <c r="H279"/>
  <c r="H289"/>
  <c r="H304"/>
  <c r="H309"/>
  <c r="H331"/>
  <c r="H326"/>
  <c r="I14"/>
  <c r="I19"/>
  <c r="I29"/>
  <c r="I34"/>
  <c r="I78"/>
  <c r="I67"/>
  <c r="I61"/>
  <c r="I194"/>
  <c r="I153"/>
  <c r="I168"/>
  <c r="I210"/>
  <c r="I205"/>
  <c r="I231"/>
  <c r="I242"/>
  <c r="I268"/>
  <c r="I273"/>
  <c r="I279"/>
  <c r="I289"/>
  <c r="I304"/>
  <c r="I309"/>
  <c r="I326"/>
  <c r="I331"/>
  <c r="I336"/>
  <c r="I342"/>
  <c r="J14"/>
  <c r="J19"/>
  <c r="J29"/>
  <c r="J34"/>
  <c r="J44"/>
  <c r="J78"/>
  <c r="J67"/>
  <c r="J61"/>
  <c r="J242"/>
  <c r="J273"/>
  <c r="J279"/>
  <c r="J284"/>
  <c r="J289"/>
  <c r="J304"/>
  <c r="J309"/>
  <c r="K14"/>
  <c r="K19"/>
  <c r="K29"/>
  <c r="K34"/>
  <c r="K78"/>
  <c r="K67"/>
  <c r="K89"/>
  <c r="K129"/>
  <c r="K61"/>
  <c r="K135"/>
  <c r="K242"/>
  <c r="K279"/>
  <c r="K289"/>
  <c r="K304"/>
  <c r="K309"/>
  <c r="G154"/>
  <c r="G169"/>
  <c r="H154"/>
  <c r="H169"/>
  <c r="H201"/>
  <c r="I154"/>
  <c r="I169"/>
  <c r="I201"/>
  <c r="J154"/>
  <c r="G155"/>
  <c r="G170"/>
  <c r="G202"/>
  <c r="H155"/>
  <c r="H170"/>
  <c r="H202"/>
  <c r="I155"/>
  <c r="I170"/>
  <c r="I202"/>
  <c r="J155"/>
  <c r="G156"/>
  <c r="G171"/>
  <c r="G203"/>
  <c r="H156"/>
  <c r="H171"/>
  <c r="H203"/>
  <c r="I156"/>
  <c r="I171"/>
  <c r="I203"/>
  <c r="J156"/>
  <c r="G157"/>
  <c r="G172"/>
  <c r="G204"/>
  <c r="H157"/>
  <c r="H172"/>
  <c r="H204"/>
  <c r="I157"/>
  <c r="I172"/>
  <c r="I204"/>
  <c r="J157"/>
  <c r="F68"/>
  <c r="F125"/>
  <c r="F130"/>
  <c r="F154"/>
  <c r="F169"/>
  <c r="F206"/>
  <c r="F232"/>
  <c r="F269"/>
  <c r="F274"/>
  <c r="F285"/>
  <c r="F290"/>
  <c r="F337"/>
  <c r="F69"/>
  <c r="F106"/>
  <c r="F126"/>
  <c r="F131"/>
  <c r="F186"/>
  <c r="F191"/>
  <c r="F196"/>
  <c r="F155"/>
  <c r="F170"/>
  <c r="F212"/>
  <c r="F207"/>
  <c r="F233"/>
  <c r="F270"/>
  <c r="F275"/>
  <c r="F286"/>
  <c r="F291"/>
  <c r="F306"/>
  <c r="F322"/>
  <c r="F338"/>
  <c r="F344"/>
  <c r="F81"/>
  <c r="F70"/>
  <c r="F92"/>
  <c r="F138"/>
  <c r="F86"/>
  <c r="F187"/>
  <c r="F156"/>
  <c r="F171"/>
  <c r="F213"/>
  <c r="F208"/>
  <c r="F234"/>
  <c r="F245"/>
  <c r="F271"/>
  <c r="F276"/>
  <c r="F282"/>
  <c r="F292"/>
  <c r="F312"/>
  <c r="F329"/>
  <c r="F339"/>
  <c r="F18"/>
  <c r="F33"/>
  <c r="F38"/>
  <c r="F48"/>
  <c r="F113"/>
  <c r="F144"/>
  <c r="F65"/>
  <c r="F188"/>
  <c r="F157"/>
  <c r="F214"/>
  <c r="F293"/>
  <c r="J249"/>
  <c r="K249"/>
  <c r="J250"/>
  <c r="K250"/>
  <c r="J251"/>
  <c r="K251"/>
  <c r="J252"/>
  <c r="K252"/>
  <c r="G201"/>
  <c r="J201"/>
  <c r="K201"/>
  <c r="J202"/>
  <c r="K202"/>
  <c r="J203"/>
  <c r="K203"/>
  <c r="J204"/>
  <c r="K204"/>
  <c r="J169"/>
  <c r="K169"/>
  <c r="J170"/>
  <c r="K170"/>
  <c r="J171"/>
  <c r="K171"/>
  <c r="J172"/>
  <c r="K172"/>
  <c r="F172" s="1"/>
  <c r="K154"/>
  <c r="K155"/>
  <c r="K156"/>
  <c r="K157"/>
  <c r="K102"/>
  <c r="G10"/>
  <c r="H10"/>
  <c r="I10"/>
  <c r="J10"/>
  <c r="J363" s="1"/>
  <c r="K10"/>
  <c r="K363" s="1"/>
  <c r="G11"/>
  <c r="H11"/>
  <c r="H364" s="1"/>
  <c r="I11"/>
  <c r="I364" s="1"/>
  <c r="J11"/>
  <c r="J364" s="1"/>
  <c r="K11"/>
  <c r="K364" s="1"/>
  <c r="G12"/>
  <c r="H12"/>
  <c r="I12"/>
  <c r="J12"/>
  <c r="K12"/>
  <c r="K365" s="1"/>
  <c r="G336"/>
  <c r="F336" s="1"/>
  <c r="H336"/>
  <c r="J336"/>
  <c r="K336"/>
  <c r="F340"/>
  <c r="G331"/>
  <c r="F331" s="1"/>
  <c r="F335"/>
  <c r="G268"/>
  <c r="J268"/>
  <c r="K268"/>
  <c r="F272"/>
  <c r="K263"/>
  <c r="J263"/>
  <c r="J253"/>
  <c r="K253"/>
  <c r="J258"/>
  <c r="K258"/>
  <c r="F198"/>
  <c r="F197"/>
  <c r="F195"/>
  <c r="K194"/>
  <c r="G194"/>
  <c r="F193"/>
  <c r="F192"/>
  <c r="F190"/>
  <c r="K189"/>
  <c r="J189"/>
  <c r="I189"/>
  <c r="F185"/>
  <c r="K184"/>
  <c r="J184"/>
  <c r="I184"/>
  <c r="K124"/>
  <c r="F361"/>
  <c r="F360"/>
  <c r="F359"/>
  <c r="F358"/>
  <c r="K357"/>
  <c r="J357"/>
  <c r="I357"/>
  <c r="H357"/>
  <c r="G357"/>
  <c r="F356"/>
  <c r="F355"/>
  <c r="F354"/>
  <c r="F353"/>
  <c r="K352"/>
  <c r="J352"/>
  <c r="I352"/>
  <c r="H352"/>
  <c r="G352"/>
  <c r="F351"/>
  <c r="F350"/>
  <c r="F349"/>
  <c r="F348"/>
  <c r="K347"/>
  <c r="J347"/>
  <c r="I347"/>
  <c r="H347"/>
  <c r="G347"/>
  <c r="F346"/>
  <c r="F345"/>
  <c r="F343"/>
  <c r="K342"/>
  <c r="J342"/>
  <c r="H342"/>
  <c r="G342"/>
  <c r="F330"/>
  <c r="K326"/>
  <c r="J326"/>
  <c r="G326"/>
  <c r="F326" s="1"/>
  <c r="F324"/>
  <c r="F323"/>
  <c r="F321"/>
  <c r="K320"/>
  <c r="J320"/>
  <c r="I320"/>
  <c r="H320"/>
  <c r="F319"/>
  <c r="F318"/>
  <c r="F317"/>
  <c r="F316"/>
  <c r="K315"/>
  <c r="J315"/>
  <c r="I315"/>
  <c r="H315"/>
  <c r="G315"/>
  <c r="F313"/>
  <c r="F311"/>
  <c r="F310"/>
  <c r="F308"/>
  <c r="F307"/>
  <c r="F305"/>
  <c r="F303"/>
  <c r="F302"/>
  <c r="F301"/>
  <c r="F300"/>
  <c r="K299"/>
  <c r="J299"/>
  <c r="I299"/>
  <c r="H299"/>
  <c r="F296"/>
  <c r="F295"/>
  <c r="K294"/>
  <c r="J294"/>
  <c r="I294"/>
  <c r="F288"/>
  <c r="F287"/>
  <c r="K284"/>
  <c r="I284"/>
  <c r="H284"/>
  <c r="G284"/>
  <c r="F283"/>
  <c r="F281"/>
  <c r="F280"/>
  <c r="G279"/>
  <c r="F279"/>
  <c r="F277"/>
  <c r="K273"/>
  <c r="F246"/>
  <c r="F244"/>
  <c r="F243"/>
  <c r="F241"/>
  <c r="F240"/>
  <c r="F239"/>
  <c r="F238"/>
  <c r="K237"/>
  <c r="J237"/>
  <c r="I237"/>
  <c r="H237"/>
  <c r="G237"/>
  <c r="F235"/>
  <c r="K231"/>
  <c r="J231"/>
  <c r="K225"/>
  <c r="J225"/>
  <c r="F211"/>
  <c r="K210"/>
  <c r="J210"/>
  <c r="F209"/>
  <c r="K205"/>
  <c r="J205"/>
  <c r="G205"/>
  <c r="K168"/>
  <c r="F168" s="1"/>
  <c r="J168"/>
  <c r="K158"/>
  <c r="K145"/>
  <c r="J145"/>
  <c r="K140"/>
  <c r="K94"/>
  <c r="F87"/>
  <c r="F85"/>
  <c r="F84"/>
  <c r="F82"/>
  <c r="F80"/>
  <c r="F79"/>
  <c r="F76"/>
  <c r="F75"/>
  <c r="F74"/>
  <c r="F73"/>
  <c r="K72"/>
  <c r="J72"/>
  <c r="I72"/>
  <c r="H72"/>
  <c r="G72"/>
  <c r="F71"/>
  <c r="F64"/>
  <c r="F63"/>
  <c r="F62"/>
  <c r="F52"/>
  <c r="F51"/>
  <c r="F50"/>
  <c r="F47"/>
  <c r="F46"/>
  <c r="F45"/>
  <c r="K44"/>
  <c r="I44"/>
  <c r="H44"/>
  <c r="G44"/>
  <c r="F37"/>
  <c r="F36"/>
  <c r="F35"/>
  <c r="F32"/>
  <c r="F31"/>
  <c r="F30"/>
  <c r="F27"/>
  <c r="F26"/>
  <c r="F25"/>
  <c r="F22"/>
  <c r="F21"/>
  <c r="F20"/>
  <c r="F17"/>
  <c r="F16"/>
  <c r="F15"/>
  <c r="F297"/>
  <c r="G294"/>
  <c r="H294"/>
  <c r="F298"/>
  <c r="G299"/>
  <c r="F251"/>
  <c r="I200"/>
  <c r="F289"/>
  <c r="F357"/>
  <c r="F309"/>
  <c r="H248"/>
  <c r="F253"/>
  <c r="F249"/>
  <c r="F242"/>
  <c r="K200"/>
  <c r="F203"/>
  <c r="F34"/>
  <c r="F29"/>
  <c r="F14"/>
  <c r="F78"/>
  <c r="F202"/>
  <c r="F299"/>
  <c r="J200"/>
  <c r="F273"/>
  <c r="F204"/>
  <c r="F225"/>
  <c r="F237"/>
  <c r="F315"/>
  <c r="F342"/>
  <c r="F352"/>
  <c r="F263"/>
  <c r="F173"/>
  <c r="F83"/>
  <c r="K104"/>
  <c r="G105"/>
  <c r="J109"/>
  <c r="I110"/>
  <c r="J100"/>
  <c r="I111"/>
  <c r="J101"/>
  <c r="K99"/>
  <c r="K101"/>
  <c r="I143"/>
  <c r="J140"/>
  <c r="H142"/>
  <c r="F67"/>
  <c r="F304"/>
  <c r="F347"/>
  <c r="K248"/>
  <c r="I248"/>
  <c r="J248"/>
  <c r="F61"/>
  <c r="F72"/>
  <c r="F19"/>
  <c r="F294"/>
  <c r="F205"/>
  <c r="F320"/>
  <c r="F184"/>
  <c r="F189"/>
  <c r="F201"/>
  <c r="F158"/>
  <c r="F163"/>
  <c r="K153"/>
  <c r="H200"/>
  <c r="F284"/>
  <c r="F194"/>
  <c r="F44"/>
  <c r="F231"/>
  <c r="F258"/>
  <c r="F248"/>
  <c r="F268"/>
  <c r="F252"/>
  <c r="F12"/>
  <c r="F10"/>
  <c r="F11"/>
  <c r="G200"/>
  <c r="F210"/>
  <c r="F200"/>
  <c r="F105"/>
  <c r="I100"/>
  <c r="H110"/>
  <c r="H111"/>
  <c r="I101"/>
  <c r="H143"/>
  <c r="G142"/>
  <c r="F153"/>
  <c r="H100"/>
  <c r="G110"/>
  <c r="G111"/>
  <c r="H101"/>
  <c r="G143"/>
  <c r="F142"/>
  <c r="G101"/>
  <c r="F111"/>
  <c r="F101"/>
  <c r="G100"/>
  <c r="F110"/>
  <c r="F100" s="1"/>
  <c r="F143"/>
  <c r="F149" l="1"/>
  <c r="G148"/>
  <c r="I136"/>
  <c r="J135"/>
  <c r="J129"/>
  <c r="I132"/>
  <c r="I128"/>
  <c r="H128" s="1"/>
  <c r="G128" s="1"/>
  <c r="F128" s="1"/>
  <c r="J124"/>
  <c r="J103"/>
  <c r="I108"/>
  <c r="I90"/>
  <c r="H141"/>
  <c r="I140"/>
  <c r="I124"/>
  <c r="H127"/>
  <c r="H112"/>
  <c r="I109"/>
  <c r="J104"/>
  <c r="J99" s="1"/>
  <c r="J102"/>
  <c r="J365" s="1"/>
  <c r="I107"/>
  <c r="I95"/>
  <c r="J94"/>
  <c r="K362"/>
  <c r="J93"/>
  <c r="I94" l="1"/>
  <c r="H95"/>
  <c r="H124"/>
  <c r="G127"/>
  <c r="H90"/>
  <c r="H136"/>
  <c r="I135"/>
  <c r="I93"/>
  <c r="J366"/>
  <c r="J362" s="1"/>
  <c r="I102"/>
  <c r="I365" s="1"/>
  <c r="H107"/>
  <c r="I104"/>
  <c r="I99" s="1"/>
  <c r="G112"/>
  <c r="H109"/>
  <c r="H140"/>
  <c r="G141"/>
  <c r="I103"/>
  <c r="H108"/>
  <c r="H132"/>
  <c r="I129"/>
  <c r="G147"/>
  <c r="F148"/>
  <c r="I363"/>
  <c r="J89"/>
  <c r="G107" l="1"/>
  <c r="H104"/>
  <c r="H99" s="1"/>
  <c r="H102"/>
  <c r="H365" s="1"/>
  <c r="F147"/>
  <c r="G146"/>
  <c r="G364"/>
  <c r="F364" s="1"/>
  <c r="G132"/>
  <c r="H129"/>
  <c r="G109"/>
  <c r="F109" s="1"/>
  <c r="F112"/>
  <c r="G90"/>
  <c r="H89"/>
  <c r="H363"/>
  <c r="G124"/>
  <c r="F124" s="1"/>
  <c r="F127"/>
  <c r="H94"/>
  <c r="G95"/>
  <c r="H103"/>
  <c r="G108"/>
  <c r="F141"/>
  <c r="G140"/>
  <c r="F140" s="1"/>
  <c r="I366"/>
  <c r="I362" s="1"/>
  <c r="H93"/>
  <c r="G136"/>
  <c r="H135"/>
  <c r="I89"/>
  <c r="G135" l="1"/>
  <c r="F135" s="1"/>
  <c r="F136"/>
  <c r="G102"/>
  <c r="G365" s="1"/>
  <c r="F365" s="1"/>
  <c r="F107"/>
  <c r="F102" s="1"/>
  <c r="G104"/>
  <c r="G93"/>
  <c r="H366"/>
  <c r="G103"/>
  <c r="F108"/>
  <c r="F103" s="1"/>
  <c r="F95"/>
  <c r="G94"/>
  <c r="F94" s="1"/>
  <c r="G89"/>
  <c r="F89" s="1"/>
  <c r="F90"/>
  <c r="G363"/>
  <c r="G129"/>
  <c r="F129" s="1"/>
  <c r="F132"/>
  <c r="G145"/>
  <c r="F145" s="1"/>
  <c r="F146"/>
  <c r="H362"/>
  <c r="F104" l="1"/>
  <c r="F99" s="1"/>
  <c r="G99"/>
  <c r="F363"/>
  <c r="G366"/>
  <c r="F366" s="1"/>
  <c r="F93"/>
  <c r="G362" l="1"/>
  <c r="F362" s="1"/>
</calcChain>
</file>

<file path=xl/sharedStrings.xml><?xml version="1.0" encoding="utf-8"?>
<sst xmlns="http://schemas.openxmlformats.org/spreadsheetml/2006/main" count="767" uniqueCount="334">
  <si>
    <t>№ п/п</t>
  </si>
  <si>
    <t>Ответственные исполнители</t>
  </si>
  <si>
    <t>Срок реализации</t>
  </si>
  <si>
    <t>Ожидаемый эффект</t>
  </si>
  <si>
    <t>Всего</t>
  </si>
  <si>
    <t>2019 год</t>
  </si>
  <si>
    <t>2020 год</t>
  </si>
  <si>
    <t>1.1.</t>
  </si>
  <si>
    <t>МБ</t>
  </si>
  <si>
    <t>2.1.</t>
  </si>
  <si>
    <t>Техническое перевооружение лесозаготовительного производства (приобретение лесозаготовительной техники)</t>
  </si>
  <si>
    <t>ПАО «ЛХК «Карел-леспром»</t>
  </si>
  <si>
    <t>СС</t>
  </si>
  <si>
    <t>2.2.</t>
  </si>
  <si>
    <t>Развитие производственных мощностей</t>
  </si>
  <si>
    <t xml:space="preserve">Модернизация и обновление производственных мощностей </t>
  </si>
  <si>
    <t>ООО «Карелия Стоун Компани»</t>
  </si>
  <si>
    <t>Геологическое изучение, разведка, проектирование, организация добычных работ</t>
  </si>
  <si>
    <t>ГУП РК «Мост»</t>
  </si>
  <si>
    <t>Геологическое изучение на участке Бочиловское (торф)</t>
  </si>
  <si>
    <t>ООО «Аганозерское»</t>
  </si>
  <si>
    <t>3.1.</t>
  </si>
  <si>
    <t>3.1.1.</t>
  </si>
  <si>
    <t>АПМР</t>
  </si>
  <si>
    <t>БРФ</t>
  </si>
  <si>
    <t>БРК</t>
  </si>
  <si>
    <t>4.1.</t>
  </si>
  <si>
    <t>Реконструкция причальной стенки в пос. Новостеклянное Шальского сельского поселения</t>
  </si>
  <si>
    <t>Реконструкция автовокзала г. Петрозаводск и опорной сети автостанций РК (г. Пудож)</t>
  </si>
  <si>
    <t>Реконструкция сети посадочных площадок, обеспечивающих функционирование воздушного транспорта на территории Республики Карелия ФЦП «Развитие РК на период до 2022г.»</t>
  </si>
  <si>
    <t>Карельский филиал ПАО «Ростелеком»</t>
  </si>
  <si>
    <t>1.2.</t>
  </si>
  <si>
    <t>Строительство водопроводных очистных сооружений г. Пудож (Долгосрочная целевая программа «Обеспечение населения РК питьевой водой г. Пудож, п. Красноборский, п. Кривцы</t>
  </si>
  <si>
    <t xml:space="preserve">Реализация программы «Отлов, организация временного содержания и захоронения безнадзорных животных на территории муниципального образования «Пудожский муниципальный район» </t>
  </si>
  <si>
    <t>Реализация мероприятий по обеспечению пожарной безопасности</t>
  </si>
  <si>
    <t>3.2.</t>
  </si>
  <si>
    <t>Строительство «Газопровода-отвода и ГРС к городам Кириллов –Белозерск- Липин Бор- Вытегра Вологодской области», межпоселковых газопроводов (135 км), распределение сети (100 км), перевод муниципального жилого фона на природный газ (2000 квартир)</t>
  </si>
  <si>
    <t>ООО «Газпром межрегионгаз»</t>
  </si>
  <si>
    <t>4.2.</t>
  </si>
  <si>
    <t>Обновление парка автомобилей скорой медицинской помощи ГБУЗ «Пудожская центральная районная больница»</t>
  </si>
  <si>
    <t>5.1.</t>
  </si>
  <si>
    <t>6.1.</t>
  </si>
  <si>
    <t>6.2.</t>
  </si>
  <si>
    <t>7.1.</t>
  </si>
  <si>
    <t>7.2.</t>
  </si>
  <si>
    <t>7.3.</t>
  </si>
  <si>
    <t>Реализация муниципальной программы  «Комплексная программа профилактики правонарушений в Пудожском муниципальном районе на 2017-2021 годы»</t>
  </si>
  <si>
    <t>8.1.</t>
  </si>
  <si>
    <t>Программа содействия занятости населения Пудожского муниципального района РК на 2016-2019 годы</t>
  </si>
  <si>
    <t>Реализация мероприятий по поддержке обустройства мест массового отдыха населения (городских парков)</t>
  </si>
  <si>
    <t>Оценка стоимости объектов муниципальной собственности, которые могут быть использованы в коммерческих целях.</t>
  </si>
  <si>
    <t>Цель, задачи, основные мероприятия</t>
  </si>
  <si>
    <t>Источник финансирования</t>
  </si>
  <si>
    <t>2018 год</t>
  </si>
  <si>
    <t>Объемы инвестиций,  млн. руб.</t>
  </si>
  <si>
    <t>Строительство распределительных сетей газопровода в рамках газификации Пудожского района ФЦП «Развитие РК на период до 2020 г»</t>
  </si>
  <si>
    <t>Работы по содержанию и ремонту  улично-дорожной сети Пудожского муниципального района</t>
  </si>
  <si>
    <t>Работы по содержанию и ремонту федеральной трассы проходящей по Пудожскому муниципальному району</t>
  </si>
  <si>
    <t>Организация взаимодействия с предприятиями и организациями по предоставлению мер поддержки НО «Фонд развития моногородов»</t>
  </si>
  <si>
    <t>Показатели эффективности реализации Программы</t>
  </si>
  <si>
    <t>Наименование показателя</t>
  </si>
  <si>
    <t>Общий коэффициент смертности, человек на 1000 жителей</t>
  </si>
  <si>
    <t>Оборот организаций по всем видам деятельности по полному кругу, млн.руб.</t>
  </si>
  <si>
    <t>Оборот розничной торговли, млн. рублей</t>
  </si>
  <si>
    <t>Объем платных услуг населению, млн. рублей</t>
  </si>
  <si>
    <t>Развитие промышленности</t>
  </si>
  <si>
    <t>Индекс производства, %</t>
  </si>
  <si>
    <t>Рост объема отгруженной продукции, %</t>
  </si>
  <si>
    <t>Развитие агропромышленного комплекса</t>
  </si>
  <si>
    <t>Выручка от реализации продукции, работ и услуг в сельхозпредприятиях, всего, млн.руб.</t>
  </si>
  <si>
    <t>Обеспечение благоприятных условий для развития малого предпринимательства</t>
  </si>
  <si>
    <t>Повышение эффективности управления муниципальной собственностью</t>
  </si>
  <si>
    <t>Инвестиционная политика</t>
  </si>
  <si>
    <t>Объем инвестиций в основной капитал, млн. рублей</t>
  </si>
  <si>
    <t>Объем инвестиций в основной капитал на душу населения, тыс. рублей</t>
  </si>
  <si>
    <t>Развитие системы образования</t>
  </si>
  <si>
    <t>Количество педагогов прошедших курсовую подготовку, человек</t>
  </si>
  <si>
    <t>Развитие культуры</t>
  </si>
  <si>
    <t>Доля населения, участвующего в платных культурно-досуговых мероприятиях, %</t>
  </si>
  <si>
    <t>Количество народных коллективов</t>
  </si>
  <si>
    <t>Доля мероприятий с участием народных коллективов, %</t>
  </si>
  <si>
    <t>Развитие физкультуры и спорта</t>
  </si>
  <si>
    <t>Развитие жилищного строительства</t>
  </si>
  <si>
    <t>Объем ввода малоэтажного жилья, тыс. кв. м</t>
  </si>
  <si>
    <t>Ввод жилья на душу населения, кв. м на человека</t>
  </si>
  <si>
    <t>Уровень обеспеченности населения жильем, кв. метра на человека</t>
  </si>
  <si>
    <t>Повышение социальной защищенности нуждающихся категорий граждан</t>
  </si>
  <si>
    <t>Количество детей, находящихся на контроле в органах опеки, человек</t>
  </si>
  <si>
    <t>Обеспечение общественной безопасности</t>
  </si>
  <si>
    <t>Снижение количества правонарушений, совершенных несовершеннолетними, %</t>
  </si>
  <si>
    <t>Создание условий для всестороннего развития и закрепления молодежи в городе</t>
  </si>
  <si>
    <t>Улучшение состояния автомобильных дорог</t>
  </si>
  <si>
    <t xml:space="preserve"> факт 2015</t>
  </si>
  <si>
    <t>Инвестиционный проект «Пудожское подворье» с созданием мясо-молочной фермы, свинофермы и развитием агротуризма</t>
  </si>
  <si>
    <t>Создание  производства облицовочных, архитектурно-строительных, дорожно-строительных материалов и изделий из природного камня широкой номенклатуры с  использованием сырьевой базы месторождений строительного и блочного камня Пудожского район</t>
  </si>
  <si>
    <t>Ремонт моста через ручей Ялгандский ул. Кулгальская п. Колово Пудожского городского поселения</t>
  </si>
  <si>
    <t>Ремонт автомобильных дорог общего пользования местного значения Пудожского городского поселения</t>
  </si>
  <si>
    <t>Обустройство пешеходного перехода в районе школы №3 г. Пудожа</t>
  </si>
  <si>
    <t>«Доступная среда в Республике Карелия» в части реализации мероприятий по созданию условий для получения детьми-инвалидами качественного образования в Республике Карелия</t>
  </si>
  <si>
    <t xml:space="preserve">2017 год </t>
  </si>
  <si>
    <t>Общий коэффициент рождаемости, человек на 1000 жителей</t>
  </si>
  <si>
    <t>.8.1</t>
  </si>
  <si>
    <t>.8.2</t>
  </si>
  <si>
    <t>.9.1</t>
  </si>
  <si>
    <t>.9.2</t>
  </si>
  <si>
    <t>Доля среднесписочной численности работников субъектов малого предпринимательства от совокупного количества экономически активного населения, %</t>
  </si>
  <si>
    <t>.10.1</t>
  </si>
  <si>
    <t>.10.2</t>
  </si>
  <si>
    <t>.10.3</t>
  </si>
  <si>
    <t>.11.1</t>
  </si>
  <si>
    <t>.11.2</t>
  </si>
  <si>
    <t>Доля детей в возрасте 1-6 лет, состоящих на учете для определения в МДОУ, в общей численности детей в возрасте 1-6 лет, %</t>
  </si>
  <si>
    <t>Коэффициент посещаемости муниципальных дошкольных образовательных учреждений,единиц</t>
  </si>
  <si>
    <t>.12.1</t>
  </si>
  <si>
    <t>.12.2</t>
  </si>
  <si>
    <t>.13.1</t>
  </si>
  <si>
    <t>.13.2</t>
  </si>
  <si>
    <t>Удовлетворенность населения качеством дошкольного образования детей (процент от числа опрошенных), %</t>
  </si>
  <si>
    <t>Удельный вес лиц, сдавших единый государственный экзамен, от числа выпускников, участвовавших в едином государственном экзамене, %</t>
  </si>
  <si>
    <t>.13.3</t>
  </si>
  <si>
    <t>.13.4</t>
  </si>
  <si>
    <t>.13.5</t>
  </si>
  <si>
    <t>.13.6</t>
  </si>
  <si>
    <t>Удовлетворенность населения качеством дошкольного образования детей (процент от числа опрошенных), % общего образования (процент от числа опрошенных), %</t>
  </si>
  <si>
    <t>.13.7</t>
  </si>
  <si>
    <t>.14.1</t>
  </si>
  <si>
    <t>.14.2</t>
  </si>
  <si>
    <t>.14.3</t>
  </si>
  <si>
    <t>Удельный вес населения, систематически занимающегося физической культурой и спортом, %</t>
  </si>
  <si>
    <t>Обеспеченность спортивными залами, тыс. кв. м на 10 тыс. населения</t>
  </si>
  <si>
    <t>Уровень фактической обеспеченности плавательными бассейнами, от нормативной потребности, %</t>
  </si>
  <si>
    <t>.15.1</t>
  </si>
  <si>
    <t>.15.2</t>
  </si>
  <si>
    <t>.15.3</t>
  </si>
  <si>
    <t>.15.4</t>
  </si>
  <si>
    <t>.16.1</t>
  </si>
  <si>
    <t>.16.2</t>
  </si>
  <si>
    <t>.16.3</t>
  </si>
  <si>
    <t>.17.1</t>
  </si>
  <si>
    <t>Обеспечение занятости несовершеннолетних граждан</t>
  </si>
  <si>
    <t>.17.2</t>
  </si>
  <si>
    <t>.18.1</t>
  </si>
  <si>
    <t>Обеспечение первичными мерами пожарной безопасности в муниципальных учреждениях, %</t>
  </si>
  <si>
    <t>.18.2</t>
  </si>
  <si>
    <t>.18.3</t>
  </si>
  <si>
    <t>.19.1</t>
  </si>
  <si>
    <t>.19.2</t>
  </si>
  <si>
    <t>Увеличение числа молодежи, вовлеченной в добровольческую (волонтерскую) деятельность, %</t>
  </si>
  <si>
    <t>.20.1</t>
  </si>
  <si>
    <t>Доля отремонтированных автомобильных дорог общего пользования муниципального значения к общей протяженности автомобильных дорог общего пользования муниципального значения, %</t>
  </si>
  <si>
    <t>.21.1</t>
  </si>
  <si>
    <t>Количество организаций, зарегистрированных на территории Пудожского района, полный круг, на конец года, единиц</t>
  </si>
  <si>
    <t>Рост среднемесячной заработной платы, всего по территории района, %</t>
  </si>
  <si>
    <t>Количество субъектов малого предпринимательства в расчете на 10 тыс. населения района, единиц</t>
  </si>
  <si>
    <t>Доля площади земельных участков, являющихся объектами налогообложения земельным налогом, в общей территории района, %</t>
  </si>
  <si>
    <t>Доля работников муниципальных учреждений района, обученных мерам пожарной безопасности от общего количества работников муниципальных учреждений района, %</t>
  </si>
  <si>
    <t>Увеличение объема производства мясо-молочной продукции, %</t>
  </si>
  <si>
    <t>Доля оборота субъектов малого и среднего предпринимательства, занятых в неторговой сфере, % от общего оборота в районе</t>
  </si>
  <si>
    <t>Обеспечение исполнения плановых заданий по поступлению доходов от управления муниципальным имуществом, %</t>
  </si>
  <si>
    <t>Количество участников республиканских, российских олимпиад, человек</t>
  </si>
  <si>
    <t>Уровень фактической обеспеченности учреждениями физической культуры и спорта в районе от нормативной потребности, %</t>
  </si>
  <si>
    <t>Выдача целевых направлений на обучение педагочических и медицинских кадров, штук</t>
  </si>
  <si>
    <t>Выполнение мероприятий по созданию комфортной городской среды, ед.</t>
  </si>
  <si>
    <t xml:space="preserve">2016 год </t>
  </si>
  <si>
    <t>Увеличение доходной части бюджета за счет собственных налоговых и неналоговых доходов, оптимизация расходов бюджета</t>
  </si>
  <si>
    <t>1.</t>
  </si>
  <si>
    <t>Цель I: Цели экономической политики</t>
  </si>
  <si>
    <t>1.1.1.</t>
  </si>
  <si>
    <t>1.1.2.</t>
  </si>
  <si>
    <t>1.1.3.</t>
  </si>
  <si>
    <t>1.1.4.</t>
  </si>
  <si>
    <t>1.1.5.</t>
  </si>
  <si>
    <t>Модернизация и расширение производства лесопромышленных и горнодобывыающих предприятий</t>
  </si>
  <si>
    <t>предприятия леспороомышленного и горнодобывающего  комплекса</t>
  </si>
  <si>
    <t>1.1.7.</t>
  </si>
  <si>
    <t>2.</t>
  </si>
  <si>
    <t>3.</t>
  </si>
  <si>
    <t>Обеспечение благоприятных условий для развития малого и среднего предпринимательства</t>
  </si>
  <si>
    <t>Реализация муниципальной программы «Развитие и поддержка  малого и среднего предпринимательства на территории Пудожского муниципального района», в том числе: Предоставление грантов начинающим субъектам малого предпринимательства на создание собственного дела на конкурсной основе</t>
  </si>
  <si>
    <t>4.</t>
  </si>
  <si>
    <t>Проведение эффективной претензионно-исковой работы по взысканию задолженности по плате за земельные участки и имущество, находящееся в муниципальной собственности.</t>
  </si>
  <si>
    <t>5.</t>
  </si>
  <si>
    <t>Развитие производственного потенциала, повышение инвестиционной привлекательности района</t>
  </si>
  <si>
    <t>Формирование инвестиционных площадок, на базе которых возможна реализация эффективных инвестиционных проектов.</t>
  </si>
  <si>
    <t>5.2.</t>
  </si>
  <si>
    <t>5.3.</t>
  </si>
  <si>
    <t>5.3.1.</t>
  </si>
  <si>
    <t>5.3.2.</t>
  </si>
  <si>
    <t>6.</t>
  </si>
  <si>
    <t>6.3.</t>
  </si>
  <si>
    <t>6.4.</t>
  </si>
  <si>
    <t xml:space="preserve">Подключение медицинских организаций к информационно-телекоммуникационной сети «Интернет» не менее 10 Мбит» </t>
  </si>
  <si>
    <t>Цель II: Цели социальной политики</t>
  </si>
  <si>
    <t>Формирование благоприятного социального климата для деятельности и здорового образа жизни населения</t>
  </si>
  <si>
    <t xml:space="preserve"> Реализация государственной программы Республики Карелия «Развитие образования» </t>
  </si>
  <si>
    <t>Развитие культуры, физической культуры и спорта</t>
  </si>
  <si>
    <t>Обеспечение эффективной работы жилищно-коммунального хозяйства</t>
  </si>
  <si>
    <t>Программа по капитальному ремонту</t>
  </si>
  <si>
    <t>Обеспечение общественной безопастности</t>
  </si>
  <si>
    <t xml:space="preserve">Реализация муниципальной программы «Повышение безопасности дорожного движения на территории Пудожского муниципального района» </t>
  </si>
  <si>
    <t>7.</t>
  </si>
  <si>
    <t>Целевой набор абитуриентов на обучение по медицинским и педагогическим специальностям в соответствии с потребностями муниципального образования</t>
  </si>
  <si>
    <t>8.</t>
  </si>
  <si>
    <t>9.</t>
  </si>
  <si>
    <t>Развитие здравоохранения</t>
  </si>
  <si>
    <t>10.</t>
  </si>
  <si>
    <t>Реализация мероприятий государственной программы РК "Совершенствование социальной защиты граждан"(в целях оказания адресной социальной помощи малоимущим семьям имеющих детей)</t>
  </si>
  <si>
    <t>Оказания адресной социальной помощи малоимущим семьям имеющих детей</t>
  </si>
  <si>
    <t>Организация отдыха детей в каникулярное время</t>
  </si>
  <si>
    <t>6.1.1.</t>
  </si>
  <si>
    <t>6.1.2.</t>
  </si>
  <si>
    <t>Реализация мероприятий государственной программы РК "Развитие образования"(компенсация малообеспеченным гражданам, имеющим право и не получившим направления в детские дошкольные учреждения)</t>
  </si>
  <si>
    <t>Организация транспортного обслуживания обучающихся</t>
  </si>
  <si>
    <t>Реализация мероприятий государственной программы  Республики Карелия"Развитие транспортной системы"</t>
  </si>
  <si>
    <t>10.1.</t>
  </si>
  <si>
    <t>10.1.1.</t>
  </si>
  <si>
    <t>10.1.2.</t>
  </si>
  <si>
    <t>10.1.3.</t>
  </si>
  <si>
    <t>Реализация Региональной адресной программы по переселению граждан из аварийного жилищного фонда на 2014-2018 г., в том числе переселению граждан из аварийного жилого фонда с учетом необходимости развития малоэтажного жилищного строительства</t>
  </si>
  <si>
    <t>Реализация мероприятий государственной программы РК "Доступная среда"</t>
  </si>
  <si>
    <t>Реализация мероприятий по созданию в общеобразовательных учреждениях, расположенных в сельской местности, условий для занятий физической культурой и спортом, реализация муниципальной программы  «Развитие физической культуры и спорта  в Пудожском муниципальном районе»</t>
  </si>
  <si>
    <t>Улучшение эстетической обстановки и формирование современной городской среды</t>
  </si>
  <si>
    <t>9.1.</t>
  </si>
  <si>
    <t>9.2.</t>
  </si>
  <si>
    <t>9.3.</t>
  </si>
  <si>
    <t>Реализация мероприятий по территориальному общественному самоуправлению</t>
  </si>
  <si>
    <t>ООО "ЛХМ"</t>
  </si>
  <si>
    <t>Создание территории опережающего социально-экономического развития на территории моногорода Пудож</t>
  </si>
  <si>
    <t>Создание благоприятных условий для развития производств.</t>
  </si>
  <si>
    <t>5.4.</t>
  </si>
  <si>
    <t>5.5.</t>
  </si>
  <si>
    <t>Устранение цифрового неравенства, расширение сети широкополосного доступа сети Интернет, подключение услуг.</t>
  </si>
  <si>
    <t>Развитие ресурсосберегающих и интернет-технологий</t>
  </si>
  <si>
    <t xml:space="preserve"> Проведение ремона и модернизации общеобразовательных учреждений</t>
  </si>
  <si>
    <t xml:space="preserve">Создание архитектурной доступности, приобретение оборудования 
</t>
  </si>
  <si>
    <t>1.2.1.</t>
  </si>
  <si>
    <t>Приобретение медицинского оборудования ГБУЗ Пудожская ЦРБ»</t>
  </si>
  <si>
    <t xml:space="preserve">Строительство фельдшерско-акушерских пунктов на территории района </t>
  </si>
  <si>
    <t>2.3.</t>
  </si>
  <si>
    <t xml:space="preserve">Сокращение времени ожидания скорой медицинской помощи, </t>
  </si>
  <si>
    <t>Улучшение оказание медицинских услуг населению района, расширение возможностей по диагностике заболеваний.</t>
  </si>
  <si>
    <t>Модернизация учреждений культуры района</t>
  </si>
  <si>
    <t>Обновление материально-технической базы "Пудожского ома культуры", кинофикация «Пудожского Дома культуры»</t>
  </si>
  <si>
    <t>Комплексный ремонт  учреждений культуры района</t>
  </si>
  <si>
    <t>3.1.2.</t>
  </si>
  <si>
    <t>7.4.</t>
  </si>
  <si>
    <t>7.5.</t>
  </si>
  <si>
    <t>7.6.</t>
  </si>
  <si>
    <t>7.8.</t>
  </si>
  <si>
    <t>8.2.</t>
  </si>
  <si>
    <t xml:space="preserve">ИТОГО </t>
  </si>
  <si>
    <t>Строительство распределительных сетей газопровода и Газопровода-отвода</t>
  </si>
  <si>
    <t>Обеспечение жильем молодых семей на территории муниципального образования» Пудожский муниципальный район»» на 2015-2020гг.</t>
  </si>
  <si>
    <t>ООО "Карьер "Большой массив"</t>
  </si>
  <si>
    <t>АО "Кашина Гора"</t>
  </si>
  <si>
    <t>БФР</t>
  </si>
  <si>
    <t>1.1.6</t>
  </si>
  <si>
    <t>Реализация проектов по перерваботке древесины</t>
  </si>
  <si>
    <t>ООО "Биотопливо", ООО "Онега-лес", ООО "Гринкарбон", ООО "Рус.Тимбер.Экспорт", ООО "Брикар"</t>
  </si>
  <si>
    <t>ООО "Гран-Пудожский Камень", ИП Беляков А.Е, ООО "Успех"</t>
  </si>
  <si>
    <t>Возрождение производства мясо-молочной продукции в районе, при выходе на полную производственную мощность объем готовой продукции будет составлять не менее 540 тонн на конец 2023 года.</t>
  </si>
  <si>
    <t>2019-2023гг.</t>
  </si>
  <si>
    <t>2019г.</t>
  </si>
  <si>
    <t>2020г.</t>
  </si>
  <si>
    <t>Создание благоприятных условий для развития туризма на территории района. Увеличение турпотока к концу 2020 года на 20%. Обустройство мест ожидания, буфета, сувенирной лавки, мест для троговли таварами местных производителей; проведение работ по благоустройству территории, приобретение автобуса на 18 или 24  места с установкой спутниковой навигации (глонас, тахограф) для организации регулярных пассажирских перевозок по маршруту "Пудож-Шала-Пуддож" к водным судам ("Комета", туристические теплоходы)</t>
  </si>
  <si>
    <t>Обеспечение благоприятных условий для развития транпортных услуг на территории района. Возобновление авиосообщени</t>
  </si>
  <si>
    <t>5.5</t>
  </si>
  <si>
    <t>Модернизация уличного освещения на территории района</t>
  </si>
  <si>
    <t>Улучшение материально-технической базы учреждений образования, улучшение условий для получения качественного образования. Курсовая подготовка педагогов (ежегодно)- 140 чел. Организация семинаров, конференций  (ежегодно) -22 ед..</t>
  </si>
  <si>
    <t xml:space="preserve">Реализация мероприятий по данным направлениям позволит:
- увеличить долю населения, участвующего в культурно - досуговых мероприятиях до 40 % к 2023году;
- улучшить материально- техническую базу учреждений культуры;
- обеспечить рост количества участников в клубных формированиях – не менее 10 %в год;
- обеспечить удовлетворенность населения города качеством предоставления услуг в сфере культуры – не менее 70 % от числа опрошенных;                                                                                                                                                                                                      Увеличение количества народных коллективов - 1 единица; увеличение доли мероприятий с участием народных национальных коллективов
- 15%
</t>
  </si>
  <si>
    <t xml:space="preserve">Увеличение количества СМП к концу 2020 года до 537 единиц, численность занятых в сфере малого предпринимательства увеличится до3642 человек, Число субъектов малого предпринимательства в расчете на 10 тыс.человек населения увеличится к 2023 год до 312,2 единицы. 
</t>
  </si>
  <si>
    <t>Привлечение до конца 2023 года 2 потенциальных инвесторов, создание 81 рабочего места, вложение16,4млн. руб. инвестиций.</t>
  </si>
  <si>
    <t>Выплата денежного вознаграждения родителям, чьи дети не обеспечены местами в ДОУ (ежегодно) - 10 чел.</t>
  </si>
  <si>
    <t>5.1</t>
  </si>
  <si>
    <t>5.2</t>
  </si>
  <si>
    <t>Создание к концу 2023 года 16 площадок с  развитой инфраструктурой и необходимыми коммуникациями для размещения различных производств. Обеспечение информацией (путем размещения в СМИ, на сайте района) потенциальных инвесторов о свободных инвестиционных площадках, имеющихся на территории района. Установление границ населенных пунктов (исполнение комплексного плана мероприятий по внесению в государственный кадастр недвижимости сведений о гранцах муниципальных образований и границах населенных пунктов в виде координатного описания) Выполнение работ по подготовке проектов местных нормативов градостроительного проектирования</t>
  </si>
  <si>
    <t>Возобновление регулярных пассажирских перевозок, увеличение количествамаршрутов</t>
  </si>
  <si>
    <t xml:space="preserve">Выдача целевых направлений для обучения  ежегодно 5 абитуриентам. </t>
  </si>
  <si>
    <t>Благоустройство 100% имеющихся городских парков</t>
  </si>
  <si>
    <t>Реализация мероприятий по формированию комфортной городской среды</t>
  </si>
  <si>
    <t>Создание условий для для повышения уровня обеспеченности жильем молодых семей, привлечение в жилищную сферу дополнительных финансовых средств кредитных и других организаций, предоставляющих ипотечные жилищные кредиты и займы, а также собственные средства граждан; улучшение демографический обстановки в рапйоне</t>
  </si>
  <si>
    <t>Реализация мероприятий позволит трудоустраивать на общественные и временные работы 88 чел. ежегодно, организовывать временную занятость для 48_несовершеннолетних граждан, ежегодно</t>
  </si>
  <si>
    <t xml:space="preserve">Обеспечить рост населения привлеченного к занятиямспортом до 37% вгод;
- привлечь население с ограниченными возможностями к занятиям спортом.
</t>
  </si>
  <si>
    <t>Реализация мероприятий программы позволит снимзить негативные последствия бедности, улучшить жилищных условий детей-сиротр и детей, оставшихся без попечения родителей, обеспечить доступность и качество социального обслуживания населения, повысить уровень жизни семей с детьми</t>
  </si>
  <si>
    <t>Сокращение количества погибших в результате дорожно- транспортных происшествий к 2023 году на 45 % к уровню 2016 года, Организация содержания муниципальных дорог в осенне-зимний период, приобретение специализированных автотранспортных средств (снегоуборочной техники), что позволит  содержать в нормативном виде согласно предъявляемым требованиям к содержанию муниципальные дороги. Социальный эффект позволдит снять напряженность среди населения, особенного зимнего содержания дорог местного значения и позволит повысить комфортные условия проживания населения района</t>
  </si>
  <si>
    <t xml:space="preserve">Улучшение качества автомобильных дорог, мостов, пешеходных переходов, мероприятия по приведению автомобильных дорог в нормативное состояние </t>
  </si>
  <si>
    <t>Снижение количества правонарушений, совершенных несовершеннолетними (ежегодно) - на 96 %</t>
  </si>
  <si>
    <t>При реализации мероприятий по формированию комфортной городской среды произвести багосустройство дворовых территории до конца 2023 года в количестве 15 дворов</t>
  </si>
  <si>
    <t>Увеличение доли  доступных для инвалидов и маломобильных групп населения объектов социальной, транспортной, инженерной, образовательной инфрастуктуры, объектов здаравоохранения, объектов дополнительного образования</t>
  </si>
  <si>
    <t xml:space="preserve">Увеличение доли образовательны организаций дополнительного, общего и дошкольного  образования в которых срзхдана универсальная безбарьерная среда для инклюзивного образования детей-инвалидов </t>
  </si>
  <si>
    <t>2.1</t>
  </si>
  <si>
    <t>Развитие туристического потенциала</t>
  </si>
  <si>
    <t xml:space="preserve">Реализация муниципальной программы "Развитие туризма в Пуджожском муниципальном районе </t>
  </si>
  <si>
    <t>Обустройство территории Онежских петроглифов: Разработка и прокладка пешеходных маршрутов, в виде деревянных настилов и видовых площадок с регламентацией направления движения туристических групп,; обустройство мест для палаточных городков и научно-исследовательских экспедиций; обустройство причала в устье р. Черной и мест для причаливания лодочного транспорта; установка информационных щитов и надписей</t>
  </si>
  <si>
    <t>3.2</t>
  </si>
  <si>
    <t>Ремонт здания музея с обустройством парковой зоны</t>
  </si>
  <si>
    <t>3.3</t>
  </si>
  <si>
    <t>Благоустройство городского стадиона</t>
  </si>
  <si>
    <t>Подготовительные работы по подготовке футбольного поля к искусственному покрытию</t>
  </si>
  <si>
    <t>3.4</t>
  </si>
  <si>
    <t>Ремонт здания музея (замена окон, дверей, косметический ремонт), модернизация освещения, благоустройствосквера у здания музея</t>
  </si>
  <si>
    <t>Ремонт здания дополнительного образования (замена дверей, окон) модернизация освещения, благоустройство игровых зон и территорий</t>
  </si>
  <si>
    <t>Ремонт здания дополнительного образования</t>
  </si>
  <si>
    <t>1.3</t>
  </si>
  <si>
    <t>2016г</t>
  </si>
  <si>
    <t>2017г.</t>
  </si>
  <si>
    <t>2018г.</t>
  </si>
  <si>
    <t>2016-2023гг.</t>
  </si>
  <si>
    <t>Строительство канализационных очистных  сооружений, ФЦП "Развитие РК н6а период до 2020г."</t>
  </si>
  <si>
    <t xml:space="preserve">Доля граждан, переселенных в рамках выполнения мероприятий Программы, от общего количества граждан, зарегистрированных в многоквартирных домах, признанных до 01.01.2012 в установленном порядке аварийными и подлежащими сносу в связи с физическим износом - 75%. Доля многоквартирных домов, признанных до 01.01.2012 в установленном порядке аварийными и подлежащими сносу в связи с физическим износом, жители которых переселены в рамках выполнения мероприятийПрограммы
- 81%. Доля площади многоквартирных домов, признанных до 01.01.2012в установленном порядке аварийными и подлежащими сносу в связи с физическим износом, жители которых переселены в рамках выполнения мероприятийПрограммы
- 80 %
</t>
  </si>
  <si>
    <t>Реализация мероприятий позволит увеличить кадровый потенциал, объем заготовок древесины, добычи камня и повысить качество производимой продукции</t>
  </si>
  <si>
    <t>Капитальный ремонт проведен к концу 2023 года в 19 домах.</t>
  </si>
  <si>
    <t>Сокращение численности безнадзорных и бездомных животных на 10-20%, отсутствие случаев заболеваемости бешенством среди животных и людей, уменьшение случаев укусов животных на 10-20%</t>
  </si>
  <si>
    <t>Реализация мероприятий позыволит улчучшить качество жизни населения, а также уменьшить негативное поздействие  выборосов на окружающую среду</t>
  </si>
  <si>
    <t>Проведени работ по замене оборудования для автоматизации процессов на станции I подъема водозаборных сооружений в п. Красноборсчкий и д.Авдеево. Изготовление ПСД для ВОС г. Пудож. Проведение данных мероприятий позволит улучшить качество жизни населения</t>
  </si>
  <si>
    <t xml:space="preserve"> Всего на территории населенных пунктов района числится 1263 лампы уличного освещения. Перевод уличного освещения населенных пунктов района на энергосберегающие светодиодные светильники позволит сократить потребление электроэнергии  к 2023 году.</t>
  </si>
  <si>
    <t>Развитие сети ФАПов, увеличение колличества на 2 ед. к концу 2023 года.</t>
  </si>
  <si>
    <t>Увеличение количества обученных мерам пожарной безопасности работающего населения до 100%, а должностных лиц и специалистов до 100 %</t>
  </si>
  <si>
    <t xml:space="preserve">Сокращение доли протяженности муниципальных автомобильных дорог, не отвечающих нормативным требованиям, в общей протяженности муниципальных автомобильных дорог </t>
  </si>
  <si>
    <t xml:space="preserve">Обеспечение поступления дополнительных доходов в бюджет
в 2016 году -0,00 тыс. руб. в 2017 году - 1087,0тыс.руб., в 2018 году -482,2тыс.руб., в 2019 году- 805,7тыс.руб.
</t>
  </si>
  <si>
    <t>К 2022 устранение цифрового неравенства в населенных пунктах с численностью от 100-200 человек, в образовательных учреждениях</t>
  </si>
  <si>
    <t>Подключение к высокоскоростному доступу в "Интернет" ФАПов в п. Пудожгорский, п. Пяльма, п. Шальский</t>
  </si>
  <si>
    <t>Реконструкция автовозкала позволит создать благоприятные условия для жителей района впериод ожидания ими рейсовых автобусов, как междугородных , так и внутрирайонных рейсов</t>
  </si>
  <si>
    <t>Национальная  водная компания "ИНЖСТРОЙ"</t>
  </si>
  <si>
    <t xml:space="preserve"> Социально-экономическое развитие территорий района станет предсказуемым и управляемым за счет укрепления взаимодествия органов МСУ и населения</t>
  </si>
  <si>
    <t>Строительство автовокзала на территории г. Пудож, ФЦП "Развитие РК на период до 2020г"**</t>
  </si>
  <si>
    <t>** информация об объеме инвестиций будет представлена по мере реализации мероприятия</t>
  </si>
  <si>
    <r>
      <t xml:space="preserve">
</t>
    </r>
    <r>
      <rPr>
        <b/>
        <i/>
        <sz val="14"/>
        <color indexed="8"/>
        <rFont val="Times New Roman"/>
        <family val="1"/>
        <charset val="204"/>
      </rPr>
      <t xml:space="preserve">Сведения о мероприятиях комплексной программы социально-экономического развития Пудожского муниципального района на 2016-2023 года.     </t>
    </r>
    <r>
      <rPr>
        <sz val="11"/>
        <color indexed="8"/>
        <rFont val="Times New Roman"/>
        <family val="1"/>
        <charset val="204"/>
      </rPr>
      <t xml:space="preserve">
</t>
    </r>
  </si>
  <si>
    <t>2021г.**</t>
  </si>
  <si>
    <t>2022г.**</t>
  </si>
  <si>
    <t>2023г.**</t>
  </si>
  <si>
    <t>БРФ – бюджет Российской Федерации
БРК – бюджет Республики Карелия
МБ – местный бюджет Пудожского муниципального района
СС – собственные средства предприятий</t>
  </si>
  <si>
    <t>Развитие сельского хозяйства 2016-2023гг.</t>
  </si>
  <si>
    <t xml:space="preserve">Приложение №2
к Решению IV заседания   
Совета Пудожского муниципального района IV созыва 
от 21.12.2018 №29
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</si>
</sst>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0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8" fillId="2" borderId="0" xfId="0" applyFont="1" applyFill="1"/>
    <xf numFmtId="0" fontId="5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5" fillId="2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center" vertical="center"/>
    </xf>
    <xf numFmtId="0" fontId="16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right" vertical="center" wrapText="1"/>
    </xf>
    <xf numFmtId="0" fontId="17" fillId="2" borderId="3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7" fillId="2" borderId="7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right" vertical="center" wrapText="1"/>
    </xf>
    <xf numFmtId="0" fontId="17" fillId="2" borderId="11" xfId="0" applyFont="1" applyFill="1" applyBorder="1" applyAlignment="1">
      <alignment horizontal="right" vertical="center" wrapText="1"/>
    </xf>
    <xf numFmtId="0" fontId="17" fillId="2" borderId="12" xfId="0" applyFont="1" applyFill="1" applyBorder="1" applyAlignment="1">
      <alignment horizontal="right" vertical="center" wrapText="1"/>
    </xf>
    <xf numFmtId="0" fontId="17" fillId="2" borderId="13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right" vertical="center" wrapText="1"/>
    </xf>
    <xf numFmtId="0" fontId="17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12" fillId="2" borderId="20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2" fillId="2" borderId="21" xfId="0" applyFont="1" applyFill="1" applyBorder="1" applyAlignment="1">
      <alignment horizontal="right" vertical="center" wrapText="1"/>
    </xf>
    <xf numFmtId="0" fontId="12" fillId="2" borderId="22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right" vertical="center" wrapText="1"/>
    </xf>
    <xf numFmtId="2" fontId="3" fillId="0" borderId="28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7" xfId="0" applyNumberFormat="1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right" vertical="center" wrapText="1"/>
    </xf>
    <xf numFmtId="2" fontId="3" fillId="0" borderId="19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2" fontId="3" fillId="0" borderId="25" xfId="0" applyNumberFormat="1" applyFont="1" applyFill="1" applyBorder="1" applyAlignment="1">
      <alignment horizontal="right" vertical="center" wrapText="1"/>
    </xf>
    <xf numFmtId="2" fontId="3" fillId="0" borderId="31" xfId="0" applyNumberFormat="1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33" xfId="0" applyNumberFormat="1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right" vertical="center" wrapText="1"/>
    </xf>
    <xf numFmtId="2" fontId="3" fillId="0" borderId="36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37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7"/>
    </xf>
    <xf numFmtId="0" fontId="6" fillId="2" borderId="30" xfId="0" applyFont="1" applyFill="1" applyBorder="1" applyAlignment="1">
      <alignment horizontal="center" wrapText="1"/>
    </xf>
    <xf numFmtId="0" fontId="0" fillId="0" borderId="30" xfId="0" applyBorder="1" applyAlignment="1"/>
    <xf numFmtId="0" fontId="1" fillId="2" borderId="0" xfId="0" applyFont="1" applyFill="1" applyAlignment="1">
      <alignment horizontal="left" vertical="top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horizontal="center" vertical="center" wrapText="1"/>
    </xf>
    <xf numFmtId="49" fontId="17" fillId="2" borderId="19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4" fontId="18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17" fillId="2" borderId="6" xfId="0" applyNumberFormat="1" applyFont="1" applyFill="1" applyBorder="1" applyAlignment="1">
      <alignment horizontal="center" vertical="center" wrapText="1"/>
    </xf>
    <xf numFmtId="14" fontId="17" fillId="2" borderId="50" xfId="0" applyNumberFormat="1" applyFont="1" applyFill="1" applyBorder="1" applyAlignment="1">
      <alignment horizontal="center" vertical="center" wrapText="1"/>
    </xf>
    <xf numFmtId="14" fontId="17" fillId="2" borderId="37" xfId="0" applyNumberFormat="1" applyFont="1" applyFill="1" applyBorder="1" applyAlignment="1">
      <alignment horizontal="center" vertical="center" wrapText="1"/>
    </xf>
    <xf numFmtId="14" fontId="17" fillId="2" borderId="20" xfId="0" applyNumberFormat="1" applyFont="1" applyFill="1" applyBorder="1" applyAlignment="1">
      <alignment horizontal="center" vertical="center" wrapText="1"/>
    </xf>
    <xf numFmtId="14" fontId="17" fillId="2" borderId="0" xfId="0" applyNumberFormat="1" applyFont="1" applyFill="1" applyBorder="1" applyAlignment="1">
      <alignment horizontal="center" vertical="center" wrapText="1"/>
    </xf>
    <xf numFmtId="14" fontId="17" fillId="2" borderId="24" xfId="0" applyNumberFormat="1" applyFont="1" applyFill="1" applyBorder="1" applyAlignment="1">
      <alignment horizontal="center" vertical="center" wrapText="1"/>
    </xf>
    <xf numFmtId="14" fontId="17" fillId="2" borderId="19" xfId="0" applyNumberFormat="1" applyFont="1" applyFill="1" applyBorder="1" applyAlignment="1">
      <alignment horizontal="center" vertical="center" wrapText="1"/>
    </xf>
    <xf numFmtId="14" fontId="17" fillId="2" borderId="30" xfId="0" applyNumberFormat="1" applyFont="1" applyFill="1" applyBorder="1" applyAlignment="1">
      <alignment horizontal="center" vertical="center" wrapText="1"/>
    </xf>
    <xf numFmtId="14" fontId="17" fillId="2" borderId="2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view="pageBreakPreview" zoomScale="60" workbookViewId="0">
      <selection activeCell="H62" sqref="H62"/>
    </sheetView>
  </sheetViews>
  <sheetFormatPr defaultRowHeight="15.75"/>
  <cols>
    <col min="1" max="1" width="9.140625" style="5"/>
    <col min="2" max="2" width="109.5703125" style="6" customWidth="1"/>
    <col min="3" max="3" width="12" style="1" bestFit="1" customWidth="1"/>
    <col min="4" max="8" width="9.42578125" style="1" bestFit="1" customWidth="1"/>
    <col min="9" max="16384" width="9.140625" style="1"/>
  </cols>
  <sheetData>
    <row r="1" spans="1:8" ht="16.5" thickBot="1"/>
    <row r="2" spans="1:8" ht="16.5" thickBot="1">
      <c r="A2" s="131" t="s">
        <v>59</v>
      </c>
      <c r="B2" s="131"/>
      <c r="C2" s="131"/>
      <c r="D2" s="131"/>
      <c r="E2" s="131"/>
      <c r="F2" s="131"/>
      <c r="G2" s="131"/>
      <c r="H2" s="131"/>
    </row>
    <row r="3" spans="1:8" ht="16.5" thickBot="1">
      <c r="A3" s="132" t="s">
        <v>0</v>
      </c>
      <c r="B3" s="133" t="s">
        <v>60</v>
      </c>
      <c r="C3" s="132" t="s">
        <v>92</v>
      </c>
      <c r="D3" s="132" t="s">
        <v>163</v>
      </c>
      <c r="E3" s="132" t="s">
        <v>99</v>
      </c>
      <c r="F3" s="132" t="s">
        <v>53</v>
      </c>
      <c r="G3" s="132" t="s">
        <v>5</v>
      </c>
      <c r="H3" s="132" t="s">
        <v>6</v>
      </c>
    </row>
    <row r="4" spans="1:8" ht="16.5" thickBot="1">
      <c r="A4" s="132"/>
      <c r="B4" s="133"/>
      <c r="C4" s="132"/>
      <c r="D4" s="132"/>
      <c r="E4" s="132"/>
      <c r="F4" s="132"/>
      <c r="G4" s="132"/>
      <c r="H4" s="132"/>
    </row>
    <row r="5" spans="1:8" ht="16.5" thickBot="1">
      <c r="A5" s="2">
        <v>1</v>
      </c>
      <c r="B5" s="7" t="s">
        <v>100</v>
      </c>
      <c r="C5" s="3"/>
      <c r="D5" s="3"/>
      <c r="E5" s="2"/>
      <c r="F5" s="2"/>
      <c r="G5" s="2"/>
      <c r="H5" s="2"/>
    </row>
    <row r="6" spans="1:8" ht="16.5" thickBot="1">
      <c r="A6" s="2">
        <v>2</v>
      </c>
      <c r="B6" s="7" t="s">
        <v>61</v>
      </c>
      <c r="C6" s="3"/>
      <c r="D6" s="3"/>
      <c r="E6" s="2"/>
      <c r="F6" s="2"/>
      <c r="G6" s="2"/>
      <c r="H6" s="2"/>
    </row>
    <row r="7" spans="1:8" ht="32.25" thickBot="1">
      <c r="A7" s="2">
        <v>3</v>
      </c>
      <c r="B7" s="7" t="s">
        <v>151</v>
      </c>
      <c r="C7" s="4"/>
      <c r="D7" s="4"/>
      <c r="E7" s="2"/>
      <c r="F7" s="2"/>
      <c r="G7" s="2"/>
      <c r="H7" s="2"/>
    </row>
    <row r="8" spans="1:8" ht="16.5" thickBot="1">
      <c r="A8" s="2">
        <v>4</v>
      </c>
      <c r="B8" s="7" t="s">
        <v>62</v>
      </c>
      <c r="C8" s="3"/>
      <c r="D8" s="3"/>
      <c r="E8" s="2"/>
      <c r="F8" s="2"/>
      <c r="G8" s="2"/>
      <c r="H8" s="2"/>
    </row>
    <row r="9" spans="1:8" ht="16.5" thickBot="1">
      <c r="A9" s="2">
        <v>5</v>
      </c>
      <c r="B9" s="7" t="s">
        <v>63</v>
      </c>
      <c r="C9" s="3"/>
      <c r="D9" s="3"/>
      <c r="E9" s="2"/>
      <c r="F9" s="2"/>
      <c r="G9" s="2"/>
      <c r="H9" s="2"/>
    </row>
    <row r="10" spans="1:8" ht="16.5" thickBot="1">
      <c r="A10" s="2">
        <v>6</v>
      </c>
      <c r="B10" s="7" t="s">
        <v>64</v>
      </c>
      <c r="C10" s="3"/>
      <c r="D10" s="3"/>
      <c r="E10" s="2"/>
      <c r="F10" s="2"/>
      <c r="G10" s="2"/>
      <c r="H10" s="2"/>
    </row>
    <row r="11" spans="1:8" ht="16.5" thickBot="1">
      <c r="A11" s="2">
        <v>7</v>
      </c>
      <c r="B11" s="7" t="s">
        <v>152</v>
      </c>
      <c r="C11" s="3"/>
      <c r="D11" s="3"/>
      <c r="E11" s="2"/>
      <c r="F11" s="2"/>
      <c r="G11" s="2"/>
      <c r="H11" s="2"/>
    </row>
    <row r="12" spans="1:8" ht="16.5" thickBot="1">
      <c r="A12" s="2">
        <v>8</v>
      </c>
      <c r="B12" s="132" t="s">
        <v>65</v>
      </c>
      <c r="C12" s="132"/>
      <c r="D12" s="132"/>
      <c r="E12" s="132"/>
      <c r="F12" s="132"/>
      <c r="G12" s="132"/>
      <c r="H12" s="132"/>
    </row>
    <row r="13" spans="1:8" s="12" customFormat="1" ht="16.5" thickBot="1">
      <c r="A13" s="9" t="s">
        <v>101</v>
      </c>
      <c r="B13" s="8" t="s">
        <v>66</v>
      </c>
      <c r="C13" s="13"/>
      <c r="D13" s="13"/>
      <c r="E13" s="10"/>
      <c r="F13" s="10"/>
      <c r="G13" s="10"/>
      <c r="H13" s="10"/>
    </row>
    <row r="14" spans="1:8" s="12" customFormat="1" ht="16.5" thickBot="1">
      <c r="A14" s="9" t="s">
        <v>102</v>
      </c>
      <c r="B14" s="8" t="s">
        <v>67</v>
      </c>
      <c r="C14" s="13"/>
      <c r="D14" s="13"/>
      <c r="E14" s="10"/>
      <c r="F14" s="10"/>
      <c r="G14" s="10"/>
      <c r="H14" s="10"/>
    </row>
    <row r="15" spans="1:8" ht="16.5" thickBot="1">
      <c r="A15" s="2">
        <v>9</v>
      </c>
      <c r="B15" s="132" t="s">
        <v>68</v>
      </c>
      <c r="C15" s="132"/>
      <c r="D15" s="132"/>
      <c r="E15" s="132"/>
      <c r="F15" s="132"/>
      <c r="G15" s="132"/>
      <c r="H15" s="132"/>
    </row>
    <row r="16" spans="1:8" s="12" customFormat="1" ht="16.5" thickBot="1">
      <c r="A16" s="9" t="s">
        <v>103</v>
      </c>
      <c r="B16" s="8" t="s">
        <v>69</v>
      </c>
      <c r="C16" s="13"/>
      <c r="D16" s="13"/>
      <c r="E16" s="10"/>
      <c r="F16" s="10"/>
      <c r="G16" s="10"/>
      <c r="H16" s="10"/>
    </row>
    <row r="17" spans="1:8" s="12" customFormat="1" ht="16.5" thickBot="1">
      <c r="A17" s="9" t="s">
        <v>104</v>
      </c>
      <c r="B17" s="8" t="s">
        <v>156</v>
      </c>
      <c r="C17" s="14"/>
      <c r="D17" s="14"/>
      <c r="E17" s="10"/>
      <c r="F17" s="10"/>
      <c r="G17" s="10"/>
      <c r="H17" s="10"/>
    </row>
    <row r="18" spans="1:8" ht="16.5" thickBot="1">
      <c r="A18" s="2">
        <v>10</v>
      </c>
      <c r="B18" s="132" t="s">
        <v>70</v>
      </c>
      <c r="C18" s="132"/>
      <c r="D18" s="132"/>
      <c r="E18" s="132"/>
      <c r="F18" s="132"/>
      <c r="G18" s="132"/>
      <c r="H18" s="132"/>
    </row>
    <row r="19" spans="1:8" s="12" customFormat="1" ht="32.25" thickBot="1">
      <c r="A19" s="9" t="s">
        <v>106</v>
      </c>
      <c r="B19" s="8" t="s">
        <v>157</v>
      </c>
      <c r="C19" s="11"/>
      <c r="D19" s="11"/>
      <c r="E19" s="11"/>
      <c r="F19" s="11"/>
      <c r="G19" s="11"/>
      <c r="H19" s="11"/>
    </row>
    <row r="20" spans="1:8" s="12" customFormat="1" ht="16.5" thickBot="1">
      <c r="A20" s="9" t="s">
        <v>107</v>
      </c>
      <c r="B20" s="8" t="s">
        <v>153</v>
      </c>
      <c r="C20" s="13"/>
      <c r="D20" s="13"/>
      <c r="E20" s="10"/>
      <c r="F20" s="10"/>
      <c r="G20" s="10"/>
      <c r="H20" s="10"/>
    </row>
    <row r="21" spans="1:8" s="12" customFormat="1" ht="32.25" thickBot="1">
      <c r="A21" s="9" t="s">
        <v>108</v>
      </c>
      <c r="B21" s="8" t="s">
        <v>105</v>
      </c>
      <c r="C21" s="11"/>
      <c r="D21" s="11"/>
      <c r="E21" s="11"/>
      <c r="F21" s="11"/>
      <c r="G21" s="11"/>
      <c r="H21" s="11"/>
    </row>
    <row r="22" spans="1:8" ht="16.5" thickBot="1">
      <c r="A22" s="2">
        <v>11</v>
      </c>
      <c r="B22" s="132" t="s">
        <v>71</v>
      </c>
      <c r="C22" s="132"/>
      <c r="D22" s="132"/>
      <c r="E22" s="132"/>
      <c r="F22" s="132"/>
      <c r="G22" s="132"/>
      <c r="H22" s="132"/>
    </row>
    <row r="23" spans="1:8" s="12" customFormat="1" ht="32.25" thickBot="1">
      <c r="A23" s="9" t="s">
        <v>109</v>
      </c>
      <c r="B23" s="8" t="s">
        <v>158</v>
      </c>
      <c r="C23" s="11"/>
      <c r="D23" s="11"/>
      <c r="E23" s="11"/>
      <c r="F23" s="11"/>
      <c r="G23" s="11"/>
      <c r="H23" s="11"/>
    </row>
    <row r="24" spans="1:8" s="12" customFormat="1" ht="32.25" thickBot="1">
      <c r="A24" s="9" t="s">
        <v>110</v>
      </c>
      <c r="B24" s="8" t="s">
        <v>154</v>
      </c>
      <c r="C24" s="11"/>
      <c r="D24" s="11"/>
      <c r="E24" s="11"/>
      <c r="F24" s="11"/>
      <c r="G24" s="11"/>
      <c r="H24" s="11"/>
    </row>
    <row r="25" spans="1:8" ht="16.5" thickBot="1">
      <c r="A25" s="2">
        <v>12</v>
      </c>
      <c r="B25" s="132" t="s">
        <v>72</v>
      </c>
      <c r="C25" s="132"/>
      <c r="D25" s="132"/>
      <c r="E25" s="132"/>
      <c r="F25" s="132"/>
      <c r="G25" s="132"/>
      <c r="H25" s="132"/>
    </row>
    <row r="26" spans="1:8" s="12" customFormat="1" ht="16.5" thickBot="1">
      <c r="A26" s="9" t="s">
        <v>113</v>
      </c>
      <c r="B26" s="8" t="s">
        <v>73</v>
      </c>
      <c r="C26" s="13"/>
      <c r="D26" s="13"/>
      <c r="E26" s="10"/>
      <c r="F26" s="10"/>
      <c r="G26" s="10"/>
      <c r="H26" s="10"/>
    </row>
    <row r="27" spans="1:8" s="12" customFormat="1" ht="16.5" thickBot="1">
      <c r="A27" s="9" t="s">
        <v>114</v>
      </c>
      <c r="B27" s="8" t="s">
        <v>74</v>
      </c>
      <c r="C27" s="13"/>
      <c r="D27" s="13"/>
      <c r="E27" s="10"/>
      <c r="F27" s="10"/>
      <c r="G27" s="10"/>
      <c r="H27" s="10"/>
    </row>
    <row r="28" spans="1:8" ht="16.5" thickBot="1">
      <c r="A28" s="2">
        <v>13</v>
      </c>
      <c r="B28" s="132" t="s">
        <v>75</v>
      </c>
      <c r="C28" s="132"/>
      <c r="D28" s="132"/>
      <c r="E28" s="132"/>
      <c r="F28" s="132"/>
      <c r="G28" s="132"/>
      <c r="H28" s="132"/>
    </row>
    <row r="29" spans="1:8" s="12" customFormat="1" ht="32.25" thickBot="1">
      <c r="A29" s="9" t="s">
        <v>115</v>
      </c>
      <c r="B29" s="8" t="s">
        <v>111</v>
      </c>
      <c r="C29" s="13"/>
      <c r="D29" s="13"/>
      <c r="E29" s="10"/>
      <c r="F29" s="10"/>
      <c r="G29" s="10"/>
      <c r="H29" s="10"/>
    </row>
    <row r="30" spans="1:8" s="12" customFormat="1" ht="16.5" thickBot="1">
      <c r="A30" s="9" t="s">
        <v>116</v>
      </c>
      <c r="B30" s="8" t="s">
        <v>112</v>
      </c>
      <c r="C30" s="13"/>
      <c r="D30" s="13"/>
      <c r="E30" s="10"/>
      <c r="F30" s="10"/>
      <c r="G30" s="10"/>
      <c r="H30" s="10"/>
    </row>
    <row r="31" spans="1:8" s="12" customFormat="1" ht="32.25" thickBot="1">
      <c r="A31" s="9" t="s">
        <v>119</v>
      </c>
      <c r="B31" s="8" t="s">
        <v>117</v>
      </c>
      <c r="C31" s="10"/>
      <c r="D31" s="10"/>
      <c r="E31" s="10"/>
      <c r="F31" s="10"/>
      <c r="G31" s="10"/>
      <c r="H31" s="10"/>
    </row>
    <row r="32" spans="1:8" s="12" customFormat="1" ht="32.25" thickBot="1">
      <c r="A32" s="9" t="s">
        <v>120</v>
      </c>
      <c r="B32" s="8" t="s">
        <v>118</v>
      </c>
      <c r="C32" s="10"/>
      <c r="D32" s="10"/>
      <c r="E32" s="10"/>
      <c r="F32" s="10"/>
      <c r="G32" s="10"/>
      <c r="H32" s="10"/>
    </row>
    <row r="33" spans="1:8" s="12" customFormat="1" ht="16.5" thickBot="1">
      <c r="A33" s="9" t="s">
        <v>121</v>
      </c>
      <c r="B33" s="8" t="s">
        <v>76</v>
      </c>
      <c r="C33" s="10"/>
      <c r="D33" s="10"/>
      <c r="E33" s="10"/>
      <c r="F33" s="10"/>
      <c r="G33" s="10"/>
      <c r="H33" s="10"/>
    </row>
    <row r="34" spans="1:8" s="12" customFormat="1" ht="16.5" thickBot="1">
      <c r="A34" s="9" t="s">
        <v>122</v>
      </c>
      <c r="B34" s="8" t="s">
        <v>159</v>
      </c>
      <c r="C34" s="10"/>
      <c r="D34" s="10"/>
      <c r="E34" s="10"/>
      <c r="F34" s="10"/>
      <c r="G34" s="10"/>
      <c r="H34" s="10"/>
    </row>
    <row r="35" spans="1:8" s="12" customFormat="1" ht="32.25" thickBot="1">
      <c r="A35" s="9" t="s">
        <v>124</v>
      </c>
      <c r="B35" s="8" t="s">
        <v>123</v>
      </c>
      <c r="C35" s="10"/>
      <c r="D35" s="10"/>
      <c r="E35" s="10"/>
      <c r="F35" s="10"/>
      <c r="G35" s="10"/>
      <c r="H35" s="10"/>
    </row>
    <row r="36" spans="1:8" ht="16.5" thickBot="1">
      <c r="A36" s="2">
        <v>14</v>
      </c>
      <c r="B36" s="132" t="s">
        <v>77</v>
      </c>
      <c r="C36" s="132"/>
      <c r="D36" s="132"/>
      <c r="E36" s="132"/>
      <c r="F36" s="132"/>
      <c r="G36" s="132"/>
      <c r="H36" s="132"/>
    </row>
    <row r="37" spans="1:8" s="12" customFormat="1" ht="16.5" thickBot="1">
      <c r="A37" s="9" t="s">
        <v>125</v>
      </c>
      <c r="B37" s="8" t="s">
        <v>78</v>
      </c>
      <c r="C37" s="10"/>
      <c r="D37" s="10"/>
      <c r="E37" s="10"/>
      <c r="F37" s="10"/>
      <c r="G37" s="10"/>
      <c r="H37" s="10"/>
    </row>
    <row r="38" spans="1:8" s="12" customFormat="1" ht="16.5" thickBot="1">
      <c r="A38" s="9" t="s">
        <v>126</v>
      </c>
      <c r="B38" s="8" t="s">
        <v>79</v>
      </c>
      <c r="C38" s="10"/>
      <c r="D38" s="10"/>
      <c r="E38" s="10"/>
      <c r="F38" s="10"/>
      <c r="G38" s="10"/>
      <c r="H38" s="10"/>
    </row>
    <row r="39" spans="1:8" s="12" customFormat="1" ht="16.5" thickBot="1">
      <c r="A39" s="9" t="s">
        <v>127</v>
      </c>
      <c r="B39" s="8" t="s">
        <v>80</v>
      </c>
      <c r="C39" s="10"/>
      <c r="D39" s="10"/>
      <c r="E39" s="10"/>
      <c r="F39" s="10"/>
      <c r="G39" s="10"/>
      <c r="H39" s="10"/>
    </row>
    <row r="40" spans="1:8" ht="16.5" thickBot="1">
      <c r="A40" s="2">
        <v>15</v>
      </c>
      <c r="B40" s="132" t="s">
        <v>81</v>
      </c>
      <c r="C40" s="132"/>
      <c r="D40" s="132"/>
      <c r="E40" s="132"/>
      <c r="F40" s="132"/>
      <c r="G40" s="132"/>
      <c r="H40" s="132"/>
    </row>
    <row r="41" spans="1:8" s="12" customFormat="1" ht="16.5" thickBot="1">
      <c r="A41" s="9" t="s">
        <v>131</v>
      </c>
      <c r="B41" s="8" t="s">
        <v>128</v>
      </c>
      <c r="C41" s="10"/>
      <c r="D41" s="10"/>
      <c r="E41" s="10"/>
      <c r="F41" s="10"/>
      <c r="G41" s="10"/>
      <c r="H41" s="10"/>
    </row>
    <row r="42" spans="1:8" s="12" customFormat="1" ht="16.5" thickBot="1">
      <c r="A42" s="9" t="s">
        <v>132</v>
      </c>
      <c r="B42" s="8" t="s">
        <v>129</v>
      </c>
      <c r="C42" s="10"/>
      <c r="D42" s="10"/>
      <c r="E42" s="10"/>
      <c r="F42" s="10"/>
      <c r="G42" s="10"/>
      <c r="H42" s="10"/>
    </row>
    <row r="43" spans="1:8" s="12" customFormat="1" ht="32.25" thickBot="1">
      <c r="A43" s="9" t="s">
        <v>133</v>
      </c>
      <c r="B43" s="8" t="s">
        <v>160</v>
      </c>
      <c r="C43" s="10"/>
      <c r="D43" s="10"/>
      <c r="E43" s="10"/>
      <c r="F43" s="10"/>
      <c r="G43" s="10"/>
      <c r="H43" s="10"/>
    </row>
    <row r="44" spans="1:8" s="12" customFormat="1" ht="16.5" thickBot="1">
      <c r="A44" s="9" t="s">
        <v>134</v>
      </c>
      <c r="B44" s="8" t="s">
        <v>130</v>
      </c>
      <c r="C44" s="10"/>
      <c r="D44" s="10"/>
      <c r="E44" s="10"/>
      <c r="F44" s="10"/>
      <c r="G44" s="10"/>
      <c r="H44" s="10"/>
    </row>
    <row r="45" spans="1:8" ht="16.5" thickBot="1">
      <c r="A45" s="2">
        <v>16</v>
      </c>
      <c r="B45" s="132" t="s">
        <v>82</v>
      </c>
      <c r="C45" s="132"/>
      <c r="D45" s="132"/>
      <c r="E45" s="132"/>
      <c r="F45" s="132"/>
      <c r="G45" s="132"/>
      <c r="H45" s="132"/>
    </row>
    <row r="46" spans="1:8" s="12" customFormat="1" ht="16.5" thickBot="1">
      <c r="A46" s="9" t="s">
        <v>135</v>
      </c>
      <c r="B46" s="8" t="s">
        <v>83</v>
      </c>
      <c r="C46" s="10"/>
      <c r="D46" s="10"/>
      <c r="E46" s="10"/>
      <c r="F46" s="10"/>
      <c r="G46" s="10"/>
      <c r="H46" s="10"/>
    </row>
    <row r="47" spans="1:8" s="12" customFormat="1" ht="16.5" thickBot="1">
      <c r="A47" s="9" t="s">
        <v>136</v>
      </c>
      <c r="B47" s="8" t="s">
        <v>84</v>
      </c>
      <c r="C47" s="10"/>
      <c r="D47" s="10"/>
      <c r="E47" s="10"/>
      <c r="F47" s="10"/>
      <c r="G47" s="10"/>
      <c r="H47" s="10"/>
    </row>
    <row r="48" spans="1:8" s="12" customFormat="1" ht="16.5" thickBot="1">
      <c r="A48" s="9" t="s">
        <v>137</v>
      </c>
      <c r="B48" s="8" t="s">
        <v>85</v>
      </c>
      <c r="C48" s="10"/>
      <c r="D48" s="10"/>
      <c r="E48" s="10"/>
      <c r="F48" s="10"/>
      <c r="G48" s="10"/>
      <c r="H48" s="10"/>
    </row>
    <row r="49" spans="1:8" ht="16.5" thickBot="1">
      <c r="A49" s="2">
        <v>17</v>
      </c>
      <c r="B49" s="132" t="s">
        <v>86</v>
      </c>
      <c r="C49" s="132"/>
      <c r="D49" s="132"/>
      <c r="E49" s="132"/>
      <c r="F49" s="132"/>
      <c r="G49" s="132"/>
      <c r="H49" s="132"/>
    </row>
    <row r="50" spans="1:8" s="12" customFormat="1" ht="16.5" thickBot="1">
      <c r="A50" s="9" t="s">
        <v>138</v>
      </c>
      <c r="B50" s="8" t="s">
        <v>87</v>
      </c>
      <c r="C50" s="10"/>
      <c r="D50" s="10"/>
      <c r="E50" s="10"/>
      <c r="F50" s="10"/>
      <c r="G50" s="10"/>
      <c r="H50" s="10"/>
    </row>
    <row r="51" spans="1:8" s="12" customFormat="1" ht="15.75" customHeight="1" thickBot="1">
      <c r="A51" s="9" t="s">
        <v>140</v>
      </c>
      <c r="B51" s="8" t="s">
        <v>139</v>
      </c>
      <c r="C51" s="10"/>
      <c r="D51" s="10"/>
      <c r="E51" s="10"/>
      <c r="F51" s="10"/>
      <c r="G51" s="10"/>
      <c r="H51" s="10"/>
    </row>
    <row r="52" spans="1:8" ht="16.5" thickBot="1">
      <c r="A52" s="2">
        <v>18</v>
      </c>
      <c r="B52" s="132" t="s">
        <v>88</v>
      </c>
      <c r="C52" s="132"/>
      <c r="D52" s="132"/>
      <c r="E52" s="132"/>
      <c r="F52" s="132"/>
      <c r="G52" s="132"/>
      <c r="H52" s="132"/>
    </row>
    <row r="53" spans="1:8" s="12" customFormat="1" ht="16.5" thickBot="1">
      <c r="A53" s="9" t="s">
        <v>141</v>
      </c>
      <c r="B53" s="8" t="s">
        <v>89</v>
      </c>
      <c r="C53" s="10"/>
      <c r="D53" s="10"/>
      <c r="E53" s="10"/>
      <c r="F53" s="10"/>
      <c r="G53" s="10"/>
      <c r="H53" s="10"/>
    </row>
    <row r="54" spans="1:8" s="12" customFormat="1" ht="16.5" thickBot="1">
      <c r="A54" s="9" t="s">
        <v>143</v>
      </c>
      <c r="B54" s="8" t="s">
        <v>142</v>
      </c>
      <c r="C54" s="11"/>
      <c r="D54" s="11"/>
      <c r="E54" s="11"/>
      <c r="F54" s="11"/>
      <c r="G54" s="11"/>
      <c r="H54" s="11"/>
    </row>
    <row r="55" spans="1:8" s="12" customFormat="1" ht="32.25" thickBot="1">
      <c r="A55" s="9" t="s">
        <v>144</v>
      </c>
      <c r="B55" s="8" t="s">
        <v>155</v>
      </c>
      <c r="C55" s="11"/>
      <c r="D55" s="11"/>
      <c r="E55" s="11"/>
      <c r="F55" s="11"/>
      <c r="G55" s="11"/>
      <c r="H55" s="11"/>
    </row>
    <row r="56" spans="1:8" ht="16.5" thickBot="1">
      <c r="A56" s="2">
        <v>19</v>
      </c>
      <c r="B56" s="132" t="s">
        <v>90</v>
      </c>
      <c r="C56" s="132"/>
      <c r="D56" s="132"/>
      <c r="E56" s="132"/>
      <c r="F56" s="132"/>
      <c r="G56" s="132"/>
      <c r="H56" s="132"/>
    </row>
    <row r="57" spans="1:8" s="12" customFormat="1" ht="16.5" thickBot="1">
      <c r="A57" s="9" t="s">
        <v>145</v>
      </c>
      <c r="B57" s="8" t="s">
        <v>161</v>
      </c>
      <c r="C57" s="10"/>
      <c r="D57" s="10"/>
      <c r="E57" s="10"/>
      <c r="F57" s="10"/>
      <c r="G57" s="10"/>
      <c r="H57" s="10"/>
    </row>
    <row r="58" spans="1:8" s="12" customFormat="1" ht="16.5" thickBot="1">
      <c r="A58" s="9" t="s">
        <v>146</v>
      </c>
      <c r="B58" s="8" t="s">
        <v>147</v>
      </c>
      <c r="C58" s="10"/>
      <c r="D58" s="10"/>
      <c r="E58" s="10"/>
      <c r="F58" s="10"/>
      <c r="G58" s="10"/>
      <c r="H58" s="10"/>
    </row>
    <row r="59" spans="1:8" ht="16.5" thickBot="1">
      <c r="A59" s="2">
        <v>20</v>
      </c>
      <c r="B59" s="132" t="s">
        <v>221</v>
      </c>
      <c r="C59" s="132"/>
      <c r="D59" s="132"/>
      <c r="E59" s="132"/>
      <c r="F59" s="132"/>
      <c r="G59" s="132"/>
      <c r="H59" s="132"/>
    </row>
    <row r="60" spans="1:8" s="12" customFormat="1" ht="16.5" thickBot="1">
      <c r="A60" s="9" t="s">
        <v>148</v>
      </c>
      <c r="B60" s="8" t="s">
        <v>162</v>
      </c>
      <c r="C60" s="10"/>
      <c r="D60" s="10"/>
      <c r="E60" s="10"/>
      <c r="F60" s="10"/>
      <c r="G60" s="11"/>
      <c r="H60" s="11"/>
    </row>
    <row r="61" spans="1:8" ht="16.5" thickBot="1">
      <c r="A61" s="2">
        <v>21</v>
      </c>
      <c r="B61" s="132" t="s">
        <v>91</v>
      </c>
      <c r="C61" s="132"/>
      <c r="D61" s="132"/>
      <c r="E61" s="132"/>
      <c r="F61" s="132"/>
      <c r="G61" s="132"/>
      <c r="H61" s="132"/>
    </row>
    <row r="62" spans="1:8" s="12" customFormat="1" ht="32.25" thickBot="1">
      <c r="A62" s="9" t="s">
        <v>150</v>
      </c>
      <c r="B62" s="8" t="s">
        <v>149</v>
      </c>
      <c r="C62" s="11"/>
      <c r="D62" s="11"/>
      <c r="E62" s="11"/>
      <c r="F62" s="11"/>
      <c r="G62" s="11"/>
      <c r="H62" s="11"/>
    </row>
  </sheetData>
  <mergeCells count="23">
    <mergeCell ref="B59:H59"/>
    <mergeCell ref="B61:H61"/>
    <mergeCell ref="E3:E4"/>
    <mergeCell ref="C3:C4"/>
    <mergeCell ref="B52:H52"/>
    <mergeCell ref="B56:H56"/>
    <mergeCell ref="B45:H45"/>
    <mergeCell ref="B12:H12"/>
    <mergeCell ref="B49:H49"/>
    <mergeCell ref="B15:H15"/>
    <mergeCell ref="B40:H40"/>
    <mergeCell ref="B28:H28"/>
    <mergeCell ref="B18:H18"/>
    <mergeCell ref="B22:H22"/>
    <mergeCell ref="B25:H25"/>
    <mergeCell ref="B36:H36"/>
    <mergeCell ref="A2:H2"/>
    <mergeCell ref="D3:D4"/>
    <mergeCell ref="A3:A4"/>
    <mergeCell ref="B3:B4"/>
    <mergeCell ref="F3:F4"/>
    <mergeCell ref="G3:G4"/>
    <mergeCell ref="H3:H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7"/>
  <sheetViews>
    <sheetView tabSelected="1" topLeftCell="C1" zoomScale="70" zoomScaleNormal="70" workbookViewId="0">
      <selection activeCell="O1" sqref="O1"/>
    </sheetView>
  </sheetViews>
  <sheetFormatPr defaultRowHeight="15"/>
  <cols>
    <col min="1" max="1" width="10.85546875" style="21" bestFit="1" customWidth="1"/>
    <col min="2" max="2" width="76.7109375" style="22" customWidth="1"/>
    <col min="3" max="3" width="37.28515625" style="16" customWidth="1"/>
    <col min="4" max="5" width="13.85546875" style="16" customWidth="1"/>
    <col min="6" max="6" width="9.42578125" style="16" customWidth="1"/>
    <col min="7" max="8" width="9.42578125" style="16" bestFit="1" customWidth="1"/>
    <col min="9" max="9" width="9.85546875" style="23" bestFit="1" customWidth="1"/>
    <col min="10" max="10" width="9.42578125" style="16" bestFit="1" customWidth="1"/>
    <col min="11" max="11" width="10.5703125" style="16" bestFit="1" customWidth="1"/>
    <col min="12" max="12" width="10.7109375" style="16" customWidth="1"/>
    <col min="13" max="13" width="11" style="16" customWidth="1"/>
    <col min="14" max="14" width="10.7109375" style="16" customWidth="1"/>
    <col min="15" max="15" width="80.7109375" style="16" customWidth="1"/>
    <col min="16" max="16384" width="9.140625" style="16"/>
  </cols>
  <sheetData>
    <row r="1" spans="1:15" ht="84" customHeight="1">
      <c r="O1" s="130" t="s">
        <v>333</v>
      </c>
    </row>
    <row r="2" spans="1:15" ht="30.75" customHeight="1" thickBot="1">
      <c r="A2" s="134" t="s">
        <v>327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s="19" customFormat="1" ht="16.5" thickBot="1">
      <c r="A3" s="188" t="s">
        <v>0</v>
      </c>
      <c r="B3" s="194" t="s">
        <v>51</v>
      </c>
      <c r="C3" s="188" t="s">
        <v>1</v>
      </c>
      <c r="D3" s="188" t="s">
        <v>2</v>
      </c>
      <c r="E3" s="188" t="s">
        <v>52</v>
      </c>
      <c r="F3" s="195" t="s">
        <v>54</v>
      </c>
      <c r="G3" s="196"/>
      <c r="H3" s="196"/>
      <c r="I3" s="196"/>
      <c r="J3" s="196"/>
      <c r="K3" s="196"/>
      <c r="L3" s="197"/>
      <c r="M3" s="197"/>
      <c r="N3" s="198"/>
      <c r="O3" s="188" t="s">
        <v>3</v>
      </c>
    </row>
    <row r="4" spans="1:15" s="19" customFormat="1" ht="16.5" thickBot="1">
      <c r="A4" s="188"/>
      <c r="B4" s="194"/>
      <c r="C4" s="188"/>
      <c r="D4" s="188"/>
      <c r="E4" s="188"/>
      <c r="F4" s="20" t="s">
        <v>4</v>
      </c>
      <c r="G4" s="20" t="s">
        <v>304</v>
      </c>
      <c r="H4" s="20" t="s">
        <v>305</v>
      </c>
      <c r="I4" s="20" t="s">
        <v>306</v>
      </c>
      <c r="J4" s="20" t="s">
        <v>262</v>
      </c>
      <c r="K4" s="20" t="s">
        <v>263</v>
      </c>
      <c r="L4" s="20" t="s">
        <v>328</v>
      </c>
      <c r="M4" s="20" t="s">
        <v>329</v>
      </c>
      <c r="N4" s="20" t="s">
        <v>330</v>
      </c>
      <c r="O4" s="188"/>
    </row>
    <row r="5" spans="1:15" s="31" customFormat="1" ht="16.5" thickBot="1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20">
        <v>12</v>
      </c>
      <c r="M5" s="20">
        <v>13</v>
      </c>
      <c r="N5" s="20">
        <v>14</v>
      </c>
      <c r="O5" s="20">
        <v>15</v>
      </c>
    </row>
    <row r="6" spans="1:15" ht="16.5" thickBot="1">
      <c r="A6" s="189" t="s">
        <v>166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</row>
    <row r="7" spans="1:15" ht="16.5" thickBot="1">
      <c r="A7" s="190" t="s">
        <v>164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2"/>
    </row>
    <row r="8" spans="1:15" s="25" customFormat="1" ht="16.5" thickBot="1">
      <c r="A8" s="24" t="s">
        <v>165</v>
      </c>
      <c r="B8" s="154" t="s">
        <v>65</v>
      </c>
      <c r="C8" s="154"/>
      <c r="D8" s="154"/>
      <c r="E8" s="154"/>
      <c r="F8" s="154"/>
      <c r="G8" s="154"/>
      <c r="H8" s="154"/>
      <c r="I8" s="154"/>
      <c r="J8" s="154"/>
      <c r="K8" s="154"/>
      <c r="L8" s="193"/>
      <c r="M8" s="193"/>
      <c r="N8" s="193"/>
      <c r="O8" s="154"/>
    </row>
    <row r="9" spans="1:15" s="19" customFormat="1" ht="15" customHeight="1" thickBot="1">
      <c r="A9" s="140" t="s">
        <v>7</v>
      </c>
      <c r="B9" s="146" t="s">
        <v>172</v>
      </c>
      <c r="C9" s="140" t="s">
        <v>173</v>
      </c>
      <c r="D9" s="140" t="s">
        <v>307</v>
      </c>
      <c r="E9" s="20" t="s">
        <v>4</v>
      </c>
      <c r="F9" s="37">
        <v>131.86500000000001</v>
      </c>
      <c r="G9" s="37">
        <v>34.979999999999997</v>
      </c>
      <c r="H9" s="37">
        <v>25.484999999999999</v>
      </c>
      <c r="I9" s="37">
        <v>22.41</v>
      </c>
      <c r="J9" s="37">
        <v>35.99</v>
      </c>
      <c r="K9" s="68">
        <v>13</v>
      </c>
      <c r="L9" s="121">
        <v>0</v>
      </c>
      <c r="M9" s="54">
        <v>0</v>
      </c>
      <c r="N9" s="122">
        <v>0</v>
      </c>
      <c r="O9" s="186" t="s">
        <v>310</v>
      </c>
    </row>
    <row r="10" spans="1:15" s="19" customFormat="1" ht="15.75" customHeight="1" thickBot="1">
      <c r="A10" s="141"/>
      <c r="B10" s="147"/>
      <c r="C10" s="141"/>
      <c r="D10" s="141"/>
      <c r="E10" s="20" t="s">
        <v>24</v>
      </c>
      <c r="F10" s="37">
        <f t="shared" ref="F10:K12" si="0">F15+F20+F25+F30+F35+F45+F50</f>
        <v>0</v>
      </c>
      <c r="G10" s="37">
        <f t="shared" si="0"/>
        <v>0</v>
      </c>
      <c r="H10" s="37">
        <f t="shared" si="0"/>
        <v>0</v>
      </c>
      <c r="I10" s="37">
        <f t="shared" si="0"/>
        <v>0</v>
      </c>
      <c r="J10" s="37">
        <f t="shared" si="0"/>
        <v>0</v>
      </c>
      <c r="K10" s="68">
        <f t="shared" si="0"/>
        <v>0</v>
      </c>
      <c r="L10" s="121">
        <v>0</v>
      </c>
      <c r="M10" s="54">
        <v>0</v>
      </c>
      <c r="N10" s="122">
        <v>0</v>
      </c>
      <c r="O10" s="187"/>
    </row>
    <row r="11" spans="1:15" s="19" customFormat="1" ht="15.75" customHeight="1" thickBot="1">
      <c r="A11" s="141"/>
      <c r="B11" s="147"/>
      <c r="C11" s="141"/>
      <c r="D11" s="141"/>
      <c r="E11" s="20" t="s">
        <v>25</v>
      </c>
      <c r="F11" s="37">
        <f t="shared" si="0"/>
        <v>0</v>
      </c>
      <c r="G11" s="37">
        <f t="shared" si="0"/>
        <v>0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68">
        <f t="shared" si="0"/>
        <v>0</v>
      </c>
      <c r="L11" s="121">
        <v>0</v>
      </c>
      <c r="M11" s="54">
        <v>0</v>
      </c>
      <c r="N11" s="122">
        <v>0</v>
      </c>
      <c r="O11" s="187"/>
    </row>
    <row r="12" spans="1:15" s="19" customFormat="1" ht="15.75" customHeight="1" thickBot="1">
      <c r="A12" s="141"/>
      <c r="B12" s="147"/>
      <c r="C12" s="141"/>
      <c r="D12" s="141"/>
      <c r="E12" s="20" t="s">
        <v>8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68">
        <f t="shared" si="0"/>
        <v>0</v>
      </c>
      <c r="L12" s="68">
        <v>0</v>
      </c>
      <c r="M12" s="54">
        <v>0</v>
      </c>
      <c r="N12" s="122">
        <v>0</v>
      </c>
      <c r="O12" s="187"/>
    </row>
    <row r="13" spans="1:15" s="19" customFormat="1" ht="15.75" customHeight="1" thickBot="1">
      <c r="A13" s="142"/>
      <c r="B13" s="148"/>
      <c r="C13" s="142"/>
      <c r="D13" s="142"/>
      <c r="E13" s="20" t="s">
        <v>12</v>
      </c>
      <c r="F13" s="37">
        <v>131.86500000000001</v>
      </c>
      <c r="G13" s="37">
        <v>34.979999999999997</v>
      </c>
      <c r="H13" s="37">
        <v>25.484999999999999</v>
      </c>
      <c r="I13" s="37">
        <v>22.41</v>
      </c>
      <c r="J13" s="37">
        <v>35.99</v>
      </c>
      <c r="K13" s="83">
        <v>13</v>
      </c>
      <c r="L13" s="83">
        <v>0</v>
      </c>
      <c r="M13" s="37">
        <v>0</v>
      </c>
      <c r="N13" s="81">
        <v>0</v>
      </c>
      <c r="O13" s="187"/>
    </row>
    <row r="14" spans="1:15" ht="15.75" customHeight="1" thickBot="1">
      <c r="A14" s="143" t="s">
        <v>167</v>
      </c>
      <c r="B14" s="137" t="s">
        <v>10</v>
      </c>
      <c r="C14" s="143" t="s">
        <v>11</v>
      </c>
      <c r="D14" s="143" t="s">
        <v>307</v>
      </c>
      <c r="E14" s="34" t="s">
        <v>4</v>
      </c>
      <c r="F14" s="36">
        <f t="shared" ref="F14:F23" si="1">G14+H14+I14+J14+K14</f>
        <v>68.864999999999995</v>
      </c>
      <c r="G14" s="36">
        <f>G15+G16+G17+G18</f>
        <v>25.58</v>
      </c>
      <c r="H14" s="36">
        <f>H15+H16+H17+H18</f>
        <v>20.385000000000002</v>
      </c>
      <c r="I14" s="36">
        <f>I15+I16+I17+I18</f>
        <v>16.91</v>
      </c>
      <c r="J14" s="36">
        <f>J15+J16+J17+J18</f>
        <v>5.99</v>
      </c>
      <c r="K14" s="69">
        <f>K15+K16+K17+K18</f>
        <v>0</v>
      </c>
      <c r="L14" s="84">
        <v>0</v>
      </c>
      <c r="M14" s="84">
        <v>0</v>
      </c>
      <c r="N14" s="84">
        <v>0</v>
      </c>
      <c r="O14" s="187"/>
    </row>
    <row r="15" spans="1:15" ht="15.75" customHeight="1" thickBot="1">
      <c r="A15" s="144"/>
      <c r="B15" s="138"/>
      <c r="C15" s="144"/>
      <c r="D15" s="144"/>
      <c r="E15" s="34" t="s">
        <v>24</v>
      </c>
      <c r="F15" s="36">
        <f t="shared" si="1"/>
        <v>0</v>
      </c>
      <c r="G15" s="36">
        <v>0</v>
      </c>
      <c r="H15" s="36">
        <v>0</v>
      </c>
      <c r="I15" s="36">
        <v>0</v>
      </c>
      <c r="J15" s="36">
        <v>0</v>
      </c>
      <c r="K15" s="69">
        <v>0</v>
      </c>
      <c r="L15" s="69">
        <v>0</v>
      </c>
      <c r="M15" s="69">
        <v>0</v>
      </c>
      <c r="N15" s="69">
        <v>0</v>
      </c>
      <c r="O15" s="187"/>
    </row>
    <row r="16" spans="1:15" ht="15.75" customHeight="1" thickBot="1">
      <c r="A16" s="144"/>
      <c r="B16" s="138"/>
      <c r="C16" s="144"/>
      <c r="D16" s="144"/>
      <c r="E16" s="34" t="s">
        <v>25</v>
      </c>
      <c r="F16" s="36">
        <f t="shared" si="1"/>
        <v>0</v>
      </c>
      <c r="G16" s="36">
        <v>0</v>
      </c>
      <c r="H16" s="36">
        <v>0</v>
      </c>
      <c r="I16" s="36">
        <v>0</v>
      </c>
      <c r="J16" s="36">
        <v>0</v>
      </c>
      <c r="K16" s="69">
        <v>0</v>
      </c>
      <c r="L16" s="84">
        <v>0</v>
      </c>
      <c r="M16" s="84">
        <v>0</v>
      </c>
      <c r="N16" s="84">
        <v>0</v>
      </c>
      <c r="O16" s="187"/>
    </row>
    <row r="17" spans="1:15" ht="15.75" customHeight="1" thickBot="1">
      <c r="A17" s="144"/>
      <c r="B17" s="138"/>
      <c r="C17" s="144"/>
      <c r="D17" s="144"/>
      <c r="E17" s="34" t="s">
        <v>8</v>
      </c>
      <c r="F17" s="36">
        <f t="shared" si="1"/>
        <v>0</v>
      </c>
      <c r="G17" s="36">
        <v>0</v>
      </c>
      <c r="H17" s="36">
        <v>0</v>
      </c>
      <c r="I17" s="36">
        <v>0</v>
      </c>
      <c r="J17" s="36">
        <v>0</v>
      </c>
      <c r="K17" s="69">
        <v>0</v>
      </c>
      <c r="L17" s="69">
        <v>0</v>
      </c>
      <c r="M17" s="69">
        <v>0</v>
      </c>
      <c r="N17" s="69">
        <v>0</v>
      </c>
      <c r="O17" s="187"/>
    </row>
    <row r="18" spans="1:15" ht="15.75" customHeight="1" thickBot="1">
      <c r="A18" s="145"/>
      <c r="B18" s="139"/>
      <c r="C18" s="145"/>
      <c r="D18" s="145"/>
      <c r="E18" s="34" t="s">
        <v>12</v>
      </c>
      <c r="F18" s="36">
        <f t="shared" si="1"/>
        <v>68.864999999999995</v>
      </c>
      <c r="G18" s="36">
        <v>25.58</v>
      </c>
      <c r="H18" s="36">
        <v>20.385000000000002</v>
      </c>
      <c r="I18" s="36">
        <v>16.91</v>
      </c>
      <c r="J18" s="36">
        <v>5.99</v>
      </c>
      <c r="K18" s="69">
        <v>0</v>
      </c>
      <c r="L18" s="69">
        <v>0</v>
      </c>
      <c r="M18" s="69">
        <v>0</v>
      </c>
      <c r="N18" s="69">
        <v>0</v>
      </c>
      <c r="O18" s="187"/>
    </row>
    <row r="19" spans="1:15" ht="15.75" customHeight="1" thickBot="1">
      <c r="A19" s="143" t="s">
        <v>168</v>
      </c>
      <c r="B19" s="137" t="s">
        <v>15</v>
      </c>
      <c r="C19" s="143" t="s">
        <v>16</v>
      </c>
      <c r="D19" s="143" t="s">
        <v>307</v>
      </c>
      <c r="E19" s="34" t="s">
        <v>4</v>
      </c>
      <c r="F19" s="36">
        <f t="shared" si="1"/>
        <v>15.5</v>
      </c>
      <c r="G19" s="36">
        <f>G20+G21+G22+G23</f>
        <v>0.5</v>
      </c>
      <c r="H19" s="36">
        <f>H20+H21+H22+H23</f>
        <v>2</v>
      </c>
      <c r="I19" s="36">
        <f>I20+I21+I22+I23</f>
        <v>3</v>
      </c>
      <c r="J19" s="36">
        <f>J20+J21+J22+J23</f>
        <v>5</v>
      </c>
      <c r="K19" s="69">
        <f>K20+K21+K22+K23</f>
        <v>5</v>
      </c>
      <c r="L19" s="69">
        <v>0</v>
      </c>
      <c r="M19" s="69">
        <v>0</v>
      </c>
      <c r="N19" s="69">
        <v>0</v>
      </c>
      <c r="O19" s="187"/>
    </row>
    <row r="20" spans="1:15" ht="15.75" customHeight="1" thickBot="1">
      <c r="A20" s="144"/>
      <c r="B20" s="138"/>
      <c r="C20" s="144"/>
      <c r="D20" s="144"/>
      <c r="E20" s="34" t="s">
        <v>24</v>
      </c>
      <c r="F20" s="36">
        <f t="shared" si="1"/>
        <v>0</v>
      </c>
      <c r="G20" s="36">
        <v>0</v>
      </c>
      <c r="H20" s="36">
        <v>0</v>
      </c>
      <c r="I20" s="36">
        <v>0</v>
      </c>
      <c r="J20" s="36">
        <v>0</v>
      </c>
      <c r="K20" s="69">
        <v>0</v>
      </c>
      <c r="L20" s="69">
        <v>0</v>
      </c>
      <c r="M20" s="69">
        <v>0</v>
      </c>
      <c r="N20" s="69">
        <v>0</v>
      </c>
      <c r="O20" s="187"/>
    </row>
    <row r="21" spans="1:15" ht="15.75" customHeight="1" thickBot="1">
      <c r="A21" s="144"/>
      <c r="B21" s="138"/>
      <c r="C21" s="144"/>
      <c r="D21" s="144"/>
      <c r="E21" s="34" t="s">
        <v>25</v>
      </c>
      <c r="F21" s="36">
        <f t="shared" si="1"/>
        <v>0</v>
      </c>
      <c r="G21" s="36">
        <v>0</v>
      </c>
      <c r="H21" s="36">
        <v>0</v>
      </c>
      <c r="I21" s="36">
        <v>0</v>
      </c>
      <c r="J21" s="36">
        <v>0</v>
      </c>
      <c r="K21" s="69">
        <v>0</v>
      </c>
      <c r="L21" s="69">
        <v>0</v>
      </c>
      <c r="M21" s="69">
        <v>0</v>
      </c>
      <c r="N21" s="69">
        <v>0</v>
      </c>
      <c r="O21" s="187"/>
    </row>
    <row r="22" spans="1:15" ht="15.75" customHeight="1" thickBot="1">
      <c r="A22" s="144"/>
      <c r="B22" s="138"/>
      <c r="C22" s="144"/>
      <c r="D22" s="144"/>
      <c r="E22" s="34" t="s">
        <v>8</v>
      </c>
      <c r="F22" s="36">
        <f t="shared" si="1"/>
        <v>0</v>
      </c>
      <c r="G22" s="36">
        <v>0</v>
      </c>
      <c r="H22" s="36">
        <v>0</v>
      </c>
      <c r="I22" s="36">
        <v>0</v>
      </c>
      <c r="J22" s="36">
        <v>0</v>
      </c>
      <c r="K22" s="69">
        <v>0</v>
      </c>
      <c r="L22" s="85">
        <v>0</v>
      </c>
      <c r="M22" s="85">
        <v>0</v>
      </c>
      <c r="N22" s="85">
        <v>0</v>
      </c>
      <c r="O22" s="187"/>
    </row>
    <row r="23" spans="1:15" ht="15.75" customHeight="1" thickBot="1">
      <c r="A23" s="145"/>
      <c r="B23" s="139"/>
      <c r="C23" s="145"/>
      <c r="D23" s="145"/>
      <c r="E23" s="34" t="s">
        <v>12</v>
      </c>
      <c r="F23" s="36">
        <f t="shared" si="1"/>
        <v>15.5</v>
      </c>
      <c r="G23" s="36">
        <v>0.5</v>
      </c>
      <c r="H23" s="36">
        <v>2</v>
      </c>
      <c r="I23" s="36">
        <v>3</v>
      </c>
      <c r="J23" s="36">
        <v>5</v>
      </c>
      <c r="K23" s="69">
        <v>5</v>
      </c>
      <c r="L23" s="84">
        <v>0</v>
      </c>
      <c r="M23" s="84">
        <v>0</v>
      </c>
      <c r="N23" s="84">
        <v>0</v>
      </c>
      <c r="O23" s="187"/>
    </row>
    <row r="24" spans="1:15" ht="15.75" customHeight="1" thickBot="1">
      <c r="A24" s="143" t="s">
        <v>169</v>
      </c>
      <c r="B24" s="137" t="s">
        <v>14</v>
      </c>
      <c r="C24" s="143" t="s">
        <v>253</v>
      </c>
      <c r="D24" s="143" t="s">
        <v>307</v>
      </c>
      <c r="E24" s="34" t="s">
        <v>4</v>
      </c>
      <c r="F24" s="36">
        <v>9</v>
      </c>
      <c r="G24" s="36">
        <v>0</v>
      </c>
      <c r="H24" s="36">
        <v>1</v>
      </c>
      <c r="I24" s="36">
        <v>2</v>
      </c>
      <c r="J24" s="36">
        <v>3</v>
      </c>
      <c r="K24" s="69">
        <v>3</v>
      </c>
      <c r="L24" s="86">
        <v>0</v>
      </c>
      <c r="M24" s="86">
        <v>0</v>
      </c>
      <c r="N24" s="86">
        <v>0</v>
      </c>
      <c r="O24" s="187"/>
    </row>
    <row r="25" spans="1:15" ht="15.75" customHeight="1" thickBot="1">
      <c r="A25" s="144"/>
      <c r="B25" s="138"/>
      <c r="C25" s="144"/>
      <c r="D25" s="144"/>
      <c r="E25" s="34" t="s">
        <v>24</v>
      </c>
      <c r="F25" s="36">
        <f>G25+H25+I25+J25+K25</f>
        <v>0</v>
      </c>
      <c r="G25" s="36">
        <v>0</v>
      </c>
      <c r="H25" s="36">
        <v>0</v>
      </c>
      <c r="I25" s="36">
        <v>0</v>
      </c>
      <c r="J25" s="36">
        <v>0</v>
      </c>
      <c r="K25" s="69">
        <v>0</v>
      </c>
      <c r="L25" s="87">
        <v>0</v>
      </c>
      <c r="M25" s="87">
        <v>0</v>
      </c>
      <c r="N25" s="87">
        <v>0</v>
      </c>
      <c r="O25" s="187"/>
    </row>
    <row r="26" spans="1:15" ht="15.75" customHeight="1" thickBot="1">
      <c r="A26" s="144"/>
      <c r="B26" s="138"/>
      <c r="C26" s="144"/>
      <c r="D26" s="144"/>
      <c r="E26" s="34" t="s">
        <v>25</v>
      </c>
      <c r="F26" s="36">
        <f>G26+H26+I26+J26+K26</f>
        <v>0</v>
      </c>
      <c r="G26" s="36">
        <v>0</v>
      </c>
      <c r="H26" s="36">
        <v>0</v>
      </c>
      <c r="I26" s="36">
        <v>0</v>
      </c>
      <c r="J26" s="36">
        <v>0</v>
      </c>
      <c r="K26" s="69">
        <v>0</v>
      </c>
      <c r="L26" s="84">
        <v>0</v>
      </c>
      <c r="M26" s="84">
        <v>0</v>
      </c>
      <c r="N26" s="84">
        <v>0</v>
      </c>
      <c r="O26" s="187"/>
    </row>
    <row r="27" spans="1:15" ht="15.75" customHeight="1" thickBot="1">
      <c r="A27" s="144"/>
      <c r="B27" s="138"/>
      <c r="C27" s="144"/>
      <c r="D27" s="144"/>
      <c r="E27" s="34" t="s">
        <v>8</v>
      </c>
      <c r="F27" s="36">
        <f>G27+H27+I27+J27+K27</f>
        <v>0</v>
      </c>
      <c r="G27" s="36">
        <v>0</v>
      </c>
      <c r="H27" s="36">
        <v>0</v>
      </c>
      <c r="I27" s="36">
        <v>0</v>
      </c>
      <c r="J27" s="36">
        <v>0</v>
      </c>
      <c r="K27" s="69">
        <v>0</v>
      </c>
      <c r="L27" s="70">
        <v>0</v>
      </c>
      <c r="M27" s="70">
        <v>0</v>
      </c>
      <c r="N27" s="70">
        <v>0</v>
      </c>
      <c r="O27" s="187"/>
    </row>
    <row r="28" spans="1:15" ht="15.75" customHeight="1" thickBot="1">
      <c r="A28" s="145"/>
      <c r="B28" s="139"/>
      <c r="C28" s="145"/>
      <c r="D28" s="145"/>
      <c r="E28" s="34" t="s">
        <v>12</v>
      </c>
      <c r="F28" s="36">
        <v>9</v>
      </c>
      <c r="G28" s="36">
        <v>0</v>
      </c>
      <c r="H28" s="36">
        <v>1</v>
      </c>
      <c r="I28" s="36">
        <v>2</v>
      </c>
      <c r="J28" s="36">
        <v>3</v>
      </c>
      <c r="K28" s="69">
        <v>3</v>
      </c>
      <c r="L28" s="69">
        <v>0</v>
      </c>
      <c r="M28" s="69">
        <v>0</v>
      </c>
      <c r="N28" s="69">
        <v>0</v>
      </c>
      <c r="O28" s="187"/>
    </row>
    <row r="29" spans="1:15" ht="15.75" customHeight="1" thickBot="1">
      <c r="A29" s="143" t="s">
        <v>170</v>
      </c>
      <c r="B29" s="137" t="s">
        <v>17</v>
      </c>
      <c r="C29" s="143" t="s">
        <v>18</v>
      </c>
      <c r="D29" s="143" t="s">
        <v>307</v>
      </c>
      <c r="E29" s="34" t="s">
        <v>4</v>
      </c>
      <c r="F29" s="36">
        <f t="shared" ref="F29:F38" si="2">G29+H29+I29+J29+K29</f>
        <v>0.1</v>
      </c>
      <c r="G29" s="36">
        <f>G30+G31+G32+G33</f>
        <v>0</v>
      </c>
      <c r="H29" s="36">
        <f>H30+H31+H32+H33</f>
        <v>0.1</v>
      </c>
      <c r="I29" s="36">
        <f>I30+I31+I32+I33</f>
        <v>0</v>
      </c>
      <c r="J29" s="36">
        <f>J30+J31+J32+J33</f>
        <v>0</v>
      </c>
      <c r="K29" s="69">
        <f>K30+K31+K32+K33</f>
        <v>0</v>
      </c>
      <c r="L29" s="84">
        <v>0</v>
      </c>
      <c r="M29" s="84">
        <v>0</v>
      </c>
      <c r="N29" s="84">
        <v>0</v>
      </c>
      <c r="O29" s="187"/>
    </row>
    <row r="30" spans="1:15" ht="15.75" customHeight="1" thickBot="1">
      <c r="A30" s="144"/>
      <c r="B30" s="138"/>
      <c r="C30" s="144"/>
      <c r="D30" s="144"/>
      <c r="E30" s="34" t="s">
        <v>24</v>
      </c>
      <c r="F30" s="36">
        <f t="shared" si="2"/>
        <v>0</v>
      </c>
      <c r="G30" s="36">
        <v>0</v>
      </c>
      <c r="H30" s="36">
        <v>0</v>
      </c>
      <c r="I30" s="36">
        <v>0</v>
      </c>
      <c r="J30" s="36">
        <v>0</v>
      </c>
      <c r="K30" s="69">
        <v>0</v>
      </c>
      <c r="L30" s="69">
        <v>0</v>
      </c>
      <c r="M30" s="69">
        <v>0</v>
      </c>
      <c r="N30" s="69">
        <v>0</v>
      </c>
      <c r="O30" s="187"/>
    </row>
    <row r="31" spans="1:15" ht="15.75" customHeight="1" thickBot="1">
      <c r="A31" s="144"/>
      <c r="B31" s="138"/>
      <c r="C31" s="144"/>
      <c r="D31" s="144"/>
      <c r="E31" s="34" t="s">
        <v>25</v>
      </c>
      <c r="F31" s="36">
        <f t="shared" si="2"/>
        <v>0</v>
      </c>
      <c r="G31" s="36">
        <v>0</v>
      </c>
      <c r="H31" s="36">
        <v>0</v>
      </c>
      <c r="I31" s="36">
        <v>0</v>
      </c>
      <c r="J31" s="36">
        <v>0</v>
      </c>
      <c r="K31" s="69">
        <v>0</v>
      </c>
      <c r="L31" s="85">
        <v>0</v>
      </c>
      <c r="M31" s="85">
        <v>0</v>
      </c>
      <c r="N31" s="85">
        <v>0</v>
      </c>
      <c r="O31" s="187"/>
    </row>
    <row r="32" spans="1:15" ht="15.75" customHeight="1" thickBot="1">
      <c r="A32" s="144"/>
      <c r="B32" s="138"/>
      <c r="C32" s="144"/>
      <c r="D32" s="144"/>
      <c r="E32" s="34" t="s">
        <v>8</v>
      </c>
      <c r="F32" s="36">
        <f t="shared" si="2"/>
        <v>0</v>
      </c>
      <c r="G32" s="36">
        <v>0</v>
      </c>
      <c r="H32" s="36">
        <v>0</v>
      </c>
      <c r="I32" s="36">
        <v>0</v>
      </c>
      <c r="J32" s="36">
        <v>0</v>
      </c>
      <c r="K32" s="69">
        <v>0</v>
      </c>
      <c r="L32" s="84">
        <v>0</v>
      </c>
      <c r="M32" s="84">
        <v>0</v>
      </c>
      <c r="N32" s="84">
        <v>0</v>
      </c>
      <c r="O32" s="187"/>
    </row>
    <row r="33" spans="1:15" ht="15.75" customHeight="1" thickBot="1">
      <c r="A33" s="145"/>
      <c r="B33" s="139"/>
      <c r="C33" s="145"/>
      <c r="D33" s="145"/>
      <c r="E33" s="34" t="s">
        <v>12</v>
      </c>
      <c r="F33" s="36">
        <f t="shared" si="2"/>
        <v>0.1</v>
      </c>
      <c r="G33" s="36">
        <v>0</v>
      </c>
      <c r="H33" s="36">
        <v>0.1</v>
      </c>
      <c r="I33" s="36">
        <v>0</v>
      </c>
      <c r="J33" s="36">
        <v>0</v>
      </c>
      <c r="K33" s="69">
        <v>0</v>
      </c>
      <c r="L33" s="70">
        <v>0</v>
      </c>
      <c r="M33" s="70">
        <v>0</v>
      </c>
      <c r="N33" s="70">
        <v>0</v>
      </c>
      <c r="O33" s="187"/>
    </row>
    <row r="34" spans="1:15" ht="15.75" customHeight="1" thickBot="1">
      <c r="A34" s="143" t="s">
        <v>171</v>
      </c>
      <c r="B34" s="137" t="s">
        <v>19</v>
      </c>
      <c r="C34" s="143" t="s">
        <v>20</v>
      </c>
      <c r="D34" s="143" t="s">
        <v>307</v>
      </c>
      <c r="E34" s="34" t="s">
        <v>4</v>
      </c>
      <c r="F34" s="36">
        <f t="shared" si="2"/>
        <v>0.5</v>
      </c>
      <c r="G34" s="36">
        <f>G35+G36+G37+G38</f>
        <v>0</v>
      </c>
      <c r="H34" s="36">
        <f>H35+H36+H37+H38</f>
        <v>0.5</v>
      </c>
      <c r="I34" s="36">
        <f>I35+I36+I37+I38</f>
        <v>0</v>
      </c>
      <c r="J34" s="36">
        <f>J35+J36+J37+J38</f>
        <v>0</v>
      </c>
      <c r="K34" s="69">
        <f>K35+K36+K37+K38</f>
        <v>0</v>
      </c>
      <c r="L34" s="69">
        <v>0</v>
      </c>
      <c r="M34" s="69">
        <v>0</v>
      </c>
      <c r="N34" s="69">
        <v>0</v>
      </c>
      <c r="O34" s="187"/>
    </row>
    <row r="35" spans="1:15" ht="15.75" customHeight="1" thickBot="1">
      <c r="A35" s="144"/>
      <c r="B35" s="138"/>
      <c r="C35" s="144"/>
      <c r="D35" s="144"/>
      <c r="E35" s="34" t="s">
        <v>24</v>
      </c>
      <c r="F35" s="36">
        <f t="shared" si="2"/>
        <v>0</v>
      </c>
      <c r="G35" s="36">
        <v>0</v>
      </c>
      <c r="H35" s="36">
        <v>0</v>
      </c>
      <c r="I35" s="36">
        <v>0</v>
      </c>
      <c r="J35" s="36">
        <v>0</v>
      </c>
      <c r="K35" s="69">
        <v>0</v>
      </c>
      <c r="L35" s="85">
        <v>0</v>
      </c>
      <c r="M35" s="85">
        <v>0</v>
      </c>
      <c r="N35" s="85">
        <v>0</v>
      </c>
      <c r="O35" s="187"/>
    </row>
    <row r="36" spans="1:15" ht="15.75" customHeight="1" thickBot="1">
      <c r="A36" s="144"/>
      <c r="B36" s="138"/>
      <c r="C36" s="144"/>
      <c r="D36" s="144"/>
      <c r="E36" s="34" t="s">
        <v>25</v>
      </c>
      <c r="F36" s="36">
        <f t="shared" si="2"/>
        <v>0</v>
      </c>
      <c r="G36" s="36">
        <v>0</v>
      </c>
      <c r="H36" s="36">
        <v>0</v>
      </c>
      <c r="I36" s="36">
        <v>0</v>
      </c>
      <c r="J36" s="36">
        <v>0</v>
      </c>
      <c r="K36" s="69">
        <v>0</v>
      </c>
      <c r="L36" s="70">
        <v>0</v>
      </c>
      <c r="M36" s="70">
        <v>0</v>
      </c>
      <c r="N36" s="70">
        <v>0</v>
      </c>
      <c r="O36" s="187"/>
    </row>
    <row r="37" spans="1:15" ht="15.75" customHeight="1" thickBot="1">
      <c r="A37" s="144"/>
      <c r="B37" s="138"/>
      <c r="C37" s="144"/>
      <c r="D37" s="144"/>
      <c r="E37" s="34" t="s">
        <v>8</v>
      </c>
      <c r="F37" s="36">
        <f t="shared" si="2"/>
        <v>0</v>
      </c>
      <c r="G37" s="36">
        <v>0</v>
      </c>
      <c r="H37" s="36">
        <v>0</v>
      </c>
      <c r="I37" s="36">
        <v>0</v>
      </c>
      <c r="J37" s="36">
        <v>0</v>
      </c>
      <c r="K37" s="69"/>
      <c r="L37" s="69">
        <v>0</v>
      </c>
      <c r="M37" s="69">
        <v>0</v>
      </c>
      <c r="N37" s="69">
        <v>0</v>
      </c>
      <c r="O37" s="187"/>
    </row>
    <row r="38" spans="1:15" ht="15.75" customHeight="1" thickBot="1">
      <c r="A38" s="145"/>
      <c r="B38" s="139"/>
      <c r="C38" s="145"/>
      <c r="D38" s="145"/>
      <c r="E38" s="34" t="s">
        <v>12</v>
      </c>
      <c r="F38" s="36">
        <f t="shared" si="2"/>
        <v>0.5</v>
      </c>
      <c r="G38" s="36">
        <v>0</v>
      </c>
      <c r="H38" s="36">
        <v>0.5</v>
      </c>
      <c r="I38" s="36">
        <v>0</v>
      </c>
      <c r="J38" s="36">
        <v>0</v>
      </c>
      <c r="K38" s="69">
        <v>0</v>
      </c>
      <c r="L38" s="85">
        <v>0</v>
      </c>
      <c r="M38" s="85">
        <v>0</v>
      </c>
      <c r="N38" s="85">
        <v>0</v>
      </c>
      <c r="O38" s="187"/>
    </row>
    <row r="39" spans="1:15" ht="15.75" customHeight="1" thickBot="1">
      <c r="A39" s="171" t="s">
        <v>256</v>
      </c>
      <c r="B39" s="137" t="s">
        <v>14</v>
      </c>
      <c r="C39" s="143" t="s">
        <v>254</v>
      </c>
      <c r="D39" s="143" t="s">
        <v>307</v>
      </c>
      <c r="E39" s="34" t="s">
        <v>4</v>
      </c>
      <c r="F39" s="36">
        <v>9.5</v>
      </c>
      <c r="G39" s="36">
        <v>8.5</v>
      </c>
      <c r="H39" s="36">
        <v>1</v>
      </c>
      <c r="I39" s="36">
        <v>0</v>
      </c>
      <c r="J39" s="36">
        <v>0</v>
      </c>
      <c r="K39" s="69">
        <v>0</v>
      </c>
      <c r="L39" s="84">
        <v>0</v>
      </c>
      <c r="M39" s="84">
        <v>0</v>
      </c>
      <c r="N39" s="84">
        <v>0</v>
      </c>
      <c r="O39" s="187"/>
    </row>
    <row r="40" spans="1:15" ht="15.75" customHeight="1" thickBot="1">
      <c r="A40" s="172"/>
      <c r="B40" s="138"/>
      <c r="C40" s="144"/>
      <c r="D40" s="144"/>
      <c r="E40" s="34" t="s">
        <v>255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69">
        <v>0</v>
      </c>
      <c r="L40" s="70">
        <v>0</v>
      </c>
      <c r="M40" s="70">
        <v>0</v>
      </c>
      <c r="N40" s="70">
        <v>0</v>
      </c>
      <c r="O40" s="187"/>
    </row>
    <row r="41" spans="1:15" ht="15.75" customHeight="1" thickBot="1">
      <c r="A41" s="172"/>
      <c r="B41" s="138"/>
      <c r="C41" s="144"/>
      <c r="D41" s="144"/>
      <c r="E41" s="34" t="s">
        <v>25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69">
        <v>0</v>
      </c>
      <c r="L41" s="69">
        <v>0</v>
      </c>
      <c r="M41" s="69">
        <v>0</v>
      </c>
      <c r="N41" s="69">
        <v>0</v>
      </c>
      <c r="O41" s="187"/>
    </row>
    <row r="42" spans="1:15" ht="15.75" customHeight="1" thickBot="1">
      <c r="A42" s="172"/>
      <c r="B42" s="138"/>
      <c r="C42" s="144"/>
      <c r="D42" s="144"/>
      <c r="E42" s="34" t="s">
        <v>8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69">
        <v>0</v>
      </c>
      <c r="L42" s="85">
        <v>0</v>
      </c>
      <c r="M42" s="85">
        <v>0</v>
      </c>
      <c r="N42" s="85">
        <v>0</v>
      </c>
      <c r="O42" s="187"/>
    </row>
    <row r="43" spans="1:15" ht="15.75" customHeight="1" thickBot="1">
      <c r="A43" s="173"/>
      <c r="B43" s="139"/>
      <c r="C43" s="145"/>
      <c r="D43" s="145"/>
      <c r="E43" s="34" t="s">
        <v>12</v>
      </c>
      <c r="F43" s="36">
        <v>9.5</v>
      </c>
      <c r="G43" s="36">
        <v>8.52</v>
      </c>
      <c r="H43" s="36">
        <v>1</v>
      </c>
      <c r="I43" s="36">
        <v>0</v>
      </c>
      <c r="J43" s="36">
        <v>0</v>
      </c>
      <c r="K43" s="69">
        <v>0</v>
      </c>
      <c r="L43" s="85">
        <v>0</v>
      </c>
      <c r="M43" s="85">
        <v>0</v>
      </c>
      <c r="N43" s="85">
        <v>0</v>
      </c>
      <c r="O43" s="187"/>
    </row>
    <row r="44" spans="1:15" ht="15.75" customHeight="1" thickBot="1">
      <c r="A44" s="168" t="s">
        <v>174</v>
      </c>
      <c r="B44" s="174" t="s">
        <v>257</v>
      </c>
      <c r="C44" s="168" t="s">
        <v>258</v>
      </c>
      <c r="D44" s="143" t="s">
        <v>307</v>
      </c>
      <c r="E44" s="34" t="s">
        <v>4</v>
      </c>
      <c r="F44" s="36">
        <f>G44+H44+I44+J44+K44</f>
        <v>20</v>
      </c>
      <c r="G44" s="36">
        <f>G45+G46+G47+G48</f>
        <v>0</v>
      </c>
      <c r="H44" s="36">
        <f>H45+H46+H47+H48</f>
        <v>0</v>
      </c>
      <c r="I44" s="36">
        <f>I45+I46+I47+I48</f>
        <v>0</v>
      </c>
      <c r="J44" s="36">
        <f>J45+J46+J47+J48</f>
        <v>20</v>
      </c>
      <c r="K44" s="69">
        <f>K45+K46+K47+K48</f>
        <v>0</v>
      </c>
      <c r="L44" s="84">
        <v>0</v>
      </c>
      <c r="M44" s="84">
        <v>0</v>
      </c>
      <c r="N44" s="84">
        <v>0</v>
      </c>
      <c r="O44" s="187"/>
    </row>
    <row r="45" spans="1:15" ht="15.75" customHeight="1" thickBot="1">
      <c r="A45" s="169"/>
      <c r="B45" s="175"/>
      <c r="C45" s="169"/>
      <c r="D45" s="144"/>
      <c r="E45" s="34" t="s">
        <v>24</v>
      </c>
      <c r="F45" s="36">
        <f>G45+H45+I45+J45+K45</f>
        <v>0</v>
      </c>
      <c r="G45" s="36">
        <v>0</v>
      </c>
      <c r="H45" s="36">
        <v>0</v>
      </c>
      <c r="I45" s="36">
        <v>0</v>
      </c>
      <c r="J45" s="36">
        <v>0</v>
      </c>
      <c r="K45" s="69">
        <v>0</v>
      </c>
      <c r="L45" s="70">
        <v>0</v>
      </c>
      <c r="M45" s="70">
        <v>0</v>
      </c>
      <c r="N45" s="70">
        <v>0</v>
      </c>
      <c r="O45" s="187"/>
    </row>
    <row r="46" spans="1:15" ht="15.75" customHeight="1" thickBot="1">
      <c r="A46" s="169"/>
      <c r="B46" s="175"/>
      <c r="C46" s="169"/>
      <c r="D46" s="144"/>
      <c r="E46" s="34" t="s">
        <v>25</v>
      </c>
      <c r="F46" s="36">
        <f>G46+H46+I46+J46+K46</f>
        <v>0</v>
      </c>
      <c r="G46" s="36">
        <v>0</v>
      </c>
      <c r="H46" s="36">
        <v>0</v>
      </c>
      <c r="I46" s="36">
        <v>0</v>
      </c>
      <c r="J46" s="36">
        <v>0</v>
      </c>
      <c r="K46" s="69">
        <v>0</v>
      </c>
      <c r="L46" s="69">
        <v>0</v>
      </c>
      <c r="M46" s="69">
        <v>0</v>
      </c>
      <c r="N46" s="69">
        <v>0</v>
      </c>
      <c r="O46" s="187"/>
    </row>
    <row r="47" spans="1:15" ht="15.75" customHeight="1" thickBot="1">
      <c r="A47" s="169"/>
      <c r="B47" s="175"/>
      <c r="C47" s="169"/>
      <c r="D47" s="144"/>
      <c r="E47" s="34" t="s">
        <v>8</v>
      </c>
      <c r="F47" s="36">
        <f>G47+H47+I47+J47+K47</f>
        <v>0</v>
      </c>
      <c r="G47" s="36">
        <v>0</v>
      </c>
      <c r="H47" s="36">
        <v>0</v>
      </c>
      <c r="I47" s="36">
        <v>0</v>
      </c>
      <c r="J47" s="36">
        <v>0</v>
      </c>
      <c r="K47" s="69"/>
      <c r="L47" s="69">
        <v>0</v>
      </c>
      <c r="M47" s="69">
        <v>0</v>
      </c>
      <c r="N47" s="69">
        <v>0</v>
      </c>
      <c r="O47" s="187"/>
    </row>
    <row r="48" spans="1:15" ht="15.75" customHeight="1" thickBot="1">
      <c r="A48" s="170"/>
      <c r="B48" s="176"/>
      <c r="C48" s="170"/>
      <c r="D48" s="145"/>
      <c r="E48" s="34" t="s">
        <v>12</v>
      </c>
      <c r="F48" s="36">
        <f>G48+H48+I48+J48+K48</f>
        <v>20</v>
      </c>
      <c r="G48" s="36">
        <v>0</v>
      </c>
      <c r="H48" s="36">
        <v>0</v>
      </c>
      <c r="I48" s="36">
        <v>0</v>
      </c>
      <c r="J48" s="36">
        <v>20</v>
      </c>
      <c r="K48" s="69">
        <v>0</v>
      </c>
      <c r="L48" s="69">
        <v>0</v>
      </c>
      <c r="M48" s="69">
        <v>0</v>
      </c>
      <c r="N48" s="69">
        <v>0</v>
      </c>
      <c r="O48" s="187"/>
    </row>
    <row r="49" spans="1:15" ht="15.75" customHeight="1" thickBot="1">
      <c r="A49" s="168" t="s">
        <v>174</v>
      </c>
      <c r="B49" s="174" t="s">
        <v>94</v>
      </c>
      <c r="C49" s="168" t="s">
        <v>259</v>
      </c>
      <c r="D49" s="143" t="s">
        <v>307</v>
      </c>
      <c r="E49" s="34" t="s">
        <v>4</v>
      </c>
      <c r="F49" s="36">
        <v>8.4</v>
      </c>
      <c r="G49" s="36">
        <v>0.4</v>
      </c>
      <c r="H49" s="36">
        <v>0.5</v>
      </c>
      <c r="I49" s="36">
        <v>0.5</v>
      </c>
      <c r="J49" s="36">
        <v>2</v>
      </c>
      <c r="K49" s="69">
        <v>5</v>
      </c>
      <c r="L49" s="84">
        <v>0</v>
      </c>
      <c r="M49" s="84">
        <v>0</v>
      </c>
      <c r="N49" s="84">
        <v>0</v>
      </c>
      <c r="O49" s="187"/>
    </row>
    <row r="50" spans="1:15" ht="15.75" customHeight="1" thickBot="1">
      <c r="A50" s="169"/>
      <c r="B50" s="175"/>
      <c r="C50" s="169"/>
      <c r="D50" s="144"/>
      <c r="E50" s="34" t="s">
        <v>24</v>
      </c>
      <c r="F50" s="36">
        <f>G50+H50+I50+J50+K50</f>
        <v>0</v>
      </c>
      <c r="G50" s="36">
        <v>0</v>
      </c>
      <c r="H50" s="36">
        <v>0</v>
      </c>
      <c r="I50" s="36">
        <v>0</v>
      </c>
      <c r="J50" s="36">
        <v>0</v>
      </c>
      <c r="K50" s="69">
        <v>0</v>
      </c>
      <c r="L50" s="69">
        <v>0</v>
      </c>
      <c r="M50" s="69">
        <v>0</v>
      </c>
      <c r="N50" s="69">
        <v>0</v>
      </c>
      <c r="O50" s="187"/>
    </row>
    <row r="51" spans="1:15" ht="15.75" customHeight="1" thickBot="1">
      <c r="A51" s="169"/>
      <c r="B51" s="175"/>
      <c r="C51" s="169"/>
      <c r="D51" s="144"/>
      <c r="E51" s="34" t="s">
        <v>25</v>
      </c>
      <c r="F51" s="36">
        <f>G51+H51+I51+J51+K51</f>
        <v>0</v>
      </c>
      <c r="G51" s="36">
        <v>0</v>
      </c>
      <c r="H51" s="36">
        <v>0</v>
      </c>
      <c r="I51" s="36">
        <v>0</v>
      </c>
      <c r="J51" s="36">
        <v>0</v>
      </c>
      <c r="K51" s="69">
        <v>0</v>
      </c>
      <c r="L51" s="84">
        <v>0</v>
      </c>
      <c r="M51" s="84">
        <v>0</v>
      </c>
      <c r="N51" s="84">
        <v>0</v>
      </c>
      <c r="O51" s="187"/>
    </row>
    <row r="52" spans="1:15" ht="15.75" customHeight="1" thickBot="1">
      <c r="A52" s="169"/>
      <c r="B52" s="175"/>
      <c r="C52" s="169"/>
      <c r="D52" s="144"/>
      <c r="E52" s="34" t="s">
        <v>8</v>
      </c>
      <c r="F52" s="36">
        <f>G52+H52+I52+J52+K52</f>
        <v>0</v>
      </c>
      <c r="G52" s="36">
        <v>0</v>
      </c>
      <c r="H52" s="36">
        <v>0</v>
      </c>
      <c r="I52" s="36">
        <v>0</v>
      </c>
      <c r="J52" s="36">
        <v>0</v>
      </c>
      <c r="K52" s="69">
        <v>0</v>
      </c>
      <c r="L52" s="69">
        <v>0</v>
      </c>
      <c r="M52" s="69">
        <v>0</v>
      </c>
      <c r="N52" s="69">
        <v>0</v>
      </c>
      <c r="O52" s="187"/>
    </row>
    <row r="53" spans="1:15" ht="15.75" customHeight="1" thickBot="1">
      <c r="A53" s="169"/>
      <c r="B53" s="175"/>
      <c r="C53" s="169"/>
      <c r="D53" s="145"/>
      <c r="E53" s="42" t="s">
        <v>12</v>
      </c>
      <c r="F53" s="48">
        <v>8.4</v>
      </c>
      <c r="G53" s="48">
        <v>0.4</v>
      </c>
      <c r="H53" s="48">
        <v>0.5</v>
      </c>
      <c r="I53" s="48">
        <v>0.5</v>
      </c>
      <c r="J53" s="48">
        <v>2</v>
      </c>
      <c r="K53" s="70">
        <v>5</v>
      </c>
      <c r="L53" s="36">
        <v>0</v>
      </c>
      <c r="M53" s="36">
        <v>0</v>
      </c>
      <c r="N53" s="36">
        <v>0</v>
      </c>
      <c r="O53" s="187"/>
    </row>
    <row r="54" spans="1:15" ht="16.5" thickBot="1">
      <c r="A54" s="50">
        <v>2</v>
      </c>
      <c r="B54" s="180" t="s">
        <v>291</v>
      </c>
      <c r="C54" s="181"/>
      <c r="D54" s="181"/>
      <c r="E54" s="182"/>
      <c r="F54" s="182"/>
      <c r="G54" s="182"/>
      <c r="H54" s="182"/>
      <c r="I54" s="182"/>
      <c r="J54" s="182"/>
      <c r="K54" s="182"/>
      <c r="L54" s="183"/>
      <c r="M54" s="183"/>
      <c r="N54" s="183"/>
      <c r="O54" s="184"/>
    </row>
    <row r="55" spans="1:15" ht="16.5" thickBot="1">
      <c r="A55" s="199" t="s">
        <v>290</v>
      </c>
      <c r="B55" s="209" t="s">
        <v>292</v>
      </c>
      <c r="C55" s="211"/>
      <c r="D55" s="140" t="s">
        <v>307</v>
      </c>
      <c r="E55" s="93" t="s">
        <v>4</v>
      </c>
      <c r="F55" s="94">
        <v>0.53</v>
      </c>
      <c r="G55" s="95">
        <v>0.25700000000000001</v>
      </c>
      <c r="H55" s="96">
        <v>0.25700000000000001</v>
      </c>
      <c r="I55" s="97">
        <v>0</v>
      </c>
      <c r="J55" s="98">
        <v>0</v>
      </c>
      <c r="K55" s="98">
        <v>0</v>
      </c>
      <c r="L55" s="95">
        <v>0</v>
      </c>
      <c r="M55" s="97">
        <v>0</v>
      </c>
      <c r="N55" s="98">
        <v>0</v>
      </c>
      <c r="O55" s="202" t="s">
        <v>293</v>
      </c>
    </row>
    <row r="56" spans="1:15" ht="16.5" thickBot="1">
      <c r="A56" s="200"/>
      <c r="B56" s="209"/>
      <c r="C56" s="211"/>
      <c r="D56" s="141"/>
      <c r="E56" s="99" t="s">
        <v>24</v>
      </c>
      <c r="F56" s="94">
        <v>0</v>
      </c>
      <c r="G56" s="100">
        <v>0</v>
      </c>
      <c r="H56" s="101">
        <v>0</v>
      </c>
      <c r="I56" s="102">
        <v>0</v>
      </c>
      <c r="J56" s="103">
        <v>0</v>
      </c>
      <c r="K56" s="103">
        <v>0</v>
      </c>
      <c r="L56" s="100">
        <v>0</v>
      </c>
      <c r="M56" s="102">
        <v>0</v>
      </c>
      <c r="N56" s="104">
        <v>0</v>
      </c>
      <c r="O56" s="203"/>
    </row>
    <row r="57" spans="1:15" ht="16.5" thickBot="1">
      <c r="A57" s="200"/>
      <c r="B57" s="209"/>
      <c r="C57" s="211"/>
      <c r="D57" s="141"/>
      <c r="E57" s="105" t="s">
        <v>25</v>
      </c>
      <c r="F57" s="97">
        <v>0</v>
      </c>
      <c r="G57" s="95">
        <v>0</v>
      </c>
      <c r="H57" s="96">
        <v>0</v>
      </c>
      <c r="I57" s="97">
        <v>0</v>
      </c>
      <c r="J57" s="98">
        <v>0</v>
      </c>
      <c r="K57" s="98">
        <v>0</v>
      </c>
      <c r="L57" s="95">
        <v>0</v>
      </c>
      <c r="M57" s="97">
        <v>0</v>
      </c>
      <c r="N57" s="106">
        <v>0</v>
      </c>
      <c r="O57" s="203"/>
    </row>
    <row r="58" spans="1:15" ht="16.5" thickBot="1">
      <c r="A58" s="200"/>
      <c r="B58" s="209"/>
      <c r="C58" s="211"/>
      <c r="D58" s="141"/>
      <c r="E58" s="107" t="s">
        <v>8</v>
      </c>
      <c r="F58" s="108">
        <v>0.52</v>
      </c>
      <c r="G58" s="100">
        <v>0.25700000000000001</v>
      </c>
      <c r="H58" s="101">
        <v>0.27</v>
      </c>
      <c r="I58" s="102">
        <v>0</v>
      </c>
      <c r="J58" s="103">
        <v>0</v>
      </c>
      <c r="K58" s="103">
        <v>0</v>
      </c>
      <c r="L58" s="100">
        <v>0</v>
      </c>
      <c r="M58" s="102">
        <v>0</v>
      </c>
      <c r="N58" s="109">
        <v>0</v>
      </c>
      <c r="O58" s="203"/>
    </row>
    <row r="59" spans="1:15" ht="52.5" customHeight="1" thickBot="1">
      <c r="A59" s="201"/>
      <c r="B59" s="210"/>
      <c r="C59" s="212"/>
      <c r="D59" s="142"/>
      <c r="E59" s="107" t="s">
        <v>12</v>
      </c>
      <c r="F59" s="108">
        <v>0.01</v>
      </c>
      <c r="G59" s="100">
        <v>7.0000000000000001E-3</v>
      </c>
      <c r="H59" s="101">
        <v>0.01</v>
      </c>
      <c r="I59" s="102">
        <v>0</v>
      </c>
      <c r="J59" s="103">
        <v>0</v>
      </c>
      <c r="K59" s="103">
        <v>0</v>
      </c>
      <c r="L59" s="100">
        <v>0</v>
      </c>
      <c r="M59" s="102">
        <v>0</v>
      </c>
      <c r="N59" s="100">
        <v>0</v>
      </c>
      <c r="O59" s="204"/>
    </row>
    <row r="60" spans="1:15" s="19" customFormat="1" ht="16.5" thickBot="1">
      <c r="A60" s="49" t="s">
        <v>175</v>
      </c>
      <c r="B60" s="158" t="s">
        <v>332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85"/>
      <c r="M60" s="185"/>
      <c r="N60" s="185"/>
      <c r="O60" s="185"/>
    </row>
    <row r="61" spans="1:15" s="19" customFormat="1" ht="16.5" thickBot="1">
      <c r="A61" s="140" t="s">
        <v>9</v>
      </c>
      <c r="B61" s="165" t="s">
        <v>93</v>
      </c>
      <c r="C61" s="140" t="s">
        <v>226</v>
      </c>
      <c r="D61" s="140" t="s">
        <v>307</v>
      </c>
      <c r="E61" s="20" t="s">
        <v>4</v>
      </c>
      <c r="F61" s="37">
        <f>G61+H61+I61+J61+K61</f>
        <v>33.229999999999997</v>
      </c>
      <c r="G61" s="37">
        <f>G62+G63+G64+G65</f>
        <v>7.25</v>
      </c>
      <c r="H61" s="37">
        <f>H62+H63+H64+H65</f>
        <v>11.36</v>
      </c>
      <c r="I61" s="37">
        <f>I62+I63+I64+I65</f>
        <v>10.62</v>
      </c>
      <c r="J61" s="37">
        <f>J62+J63+J64+J65</f>
        <v>4</v>
      </c>
      <c r="K61" s="68">
        <f>K62+K63+K64+K65</f>
        <v>0</v>
      </c>
      <c r="L61" s="54">
        <v>0</v>
      </c>
      <c r="M61" s="54">
        <v>0</v>
      </c>
      <c r="N61" s="88">
        <v>0</v>
      </c>
      <c r="O61" s="206" t="s">
        <v>260</v>
      </c>
    </row>
    <row r="62" spans="1:15" s="19" customFormat="1" ht="16.5" thickBot="1">
      <c r="A62" s="141"/>
      <c r="B62" s="166"/>
      <c r="C62" s="141"/>
      <c r="D62" s="141"/>
      <c r="E62" s="20" t="s">
        <v>24</v>
      </c>
      <c r="F62" s="37">
        <f>G62+H62+I62+J62+K62</f>
        <v>0</v>
      </c>
      <c r="G62" s="37">
        <v>0</v>
      </c>
      <c r="H62" s="37">
        <v>0</v>
      </c>
      <c r="I62" s="37">
        <v>0</v>
      </c>
      <c r="J62" s="37">
        <v>0</v>
      </c>
      <c r="K62" s="68">
        <v>0</v>
      </c>
      <c r="L62" s="54">
        <v>0</v>
      </c>
      <c r="M62" s="54">
        <v>0</v>
      </c>
      <c r="N62" s="80">
        <v>0</v>
      </c>
      <c r="O62" s="207"/>
    </row>
    <row r="63" spans="1:15" s="19" customFormat="1" ht="16.5" thickBot="1">
      <c r="A63" s="141"/>
      <c r="B63" s="166"/>
      <c r="C63" s="141"/>
      <c r="D63" s="141"/>
      <c r="E63" s="20" t="s">
        <v>25</v>
      </c>
      <c r="F63" s="37">
        <f>G63+H63+I63+J63+K63</f>
        <v>0</v>
      </c>
      <c r="G63" s="37"/>
      <c r="H63" s="37">
        <v>0</v>
      </c>
      <c r="I63" s="37">
        <v>0</v>
      </c>
      <c r="J63" s="37">
        <v>0</v>
      </c>
      <c r="K63" s="68">
        <v>0</v>
      </c>
      <c r="L63" s="37">
        <v>0</v>
      </c>
      <c r="M63" s="37">
        <v>0</v>
      </c>
      <c r="N63" s="81">
        <v>0</v>
      </c>
      <c r="O63" s="207"/>
    </row>
    <row r="64" spans="1:15" s="19" customFormat="1" ht="16.5" thickBot="1">
      <c r="A64" s="141"/>
      <c r="B64" s="166"/>
      <c r="C64" s="141"/>
      <c r="D64" s="141"/>
      <c r="E64" s="20" t="s">
        <v>8</v>
      </c>
      <c r="F64" s="37">
        <f>G64+H64+I64+J64+K64</f>
        <v>0</v>
      </c>
      <c r="G64" s="37">
        <v>0</v>
      </c>
      <c r="H64" s="37">
        <v>0</v>
      </c>
      <c r="I64" s="37">
        <v>0</v>
      </c>
      <c r="J64" s="37">
        <v>0</v>
      </c>
      <c r="K64" s="68">
        <v>0</v>
      </c>
      <c r="L64" s="55">
        <v>0</v>
      </c>
      <c r="M64" s="55">
        <v>0</v>
      </c>
      <c r="N64" s="82">
        <v>0</v>
      </c>
      <c r="O64" s="207"/>
    </row>
    <row r="65" spans="1:15" s="19" customFormat="1" ht="16.5" thickBot="1">
      <c r="A65" s="142"/>
      <c r="B65" s="167"/>
      <c r="C65" s="142"/>
      <c r="D65" s="142"/>
      <c r="E65" s="20" t="s">
        <v>12</v>
      </c>
      <c r="F65" s="37">
        <f>G65+H65+I65+J65+K65</f>
        <v>33.229999999999997</v>
      </c>
      <c r="G65" s="37">
        <v>7.25</v>
      </c>
      <c r="H65" s="37">
        <v>11.36</v>
      </c>
      <c r="I65" s="37">
        <v>10.62</v>
      </c>
      <c r="J65" s="37">
        <v>4</v>
      </c>
      <c r="K65" s="68">
        <v>0</v>
      </c>
      <c r="L65" s="37">
        <v>0</v>
      </c>
      <c r="M65" s="37">
        <v>0</v>
      </c>
      <c r="N65" s="81">
        <v>0</v>
      </c>
      <c r="O65" s="208"/>
    </row>
    <row r="66" spans="1:15" s="19" customFormat="1" ht="16.5" thickBot="1">
      <c r="A66" s="24" t="s">
        <v>176</v>
      </c>
      <c r="B66" s="154" t="s">
        <v>177</v>
      </c>
      <c r="C66" s="154"/>
      <c r="D66" s="154"/>
      <c r="E66" s="154"/>
      <c r="F66" s="154"/>
      <c r="G66" s="154"/>
      <c r="H66" s="154"/>
      <c r="I66" s="154"/>
      <c r="J66" s="154"/>
      <c r="K66" s="154"/>
      <c r="L66" s="158"/>
      <c r="M66" s="158"/>
      <c r="N66" s="158"/>
      <c r="O66" s="154"/>
    </row>
    <row r="67" spans="1:15" s="18" customFormat="1" ht="16.5" thickBot="1">
      <c r="A67" s="159" t="s">
        <v>21</v>
      </c>
      <c r="B67" s="165" t="s">
        <v>178</v>
      </c>
      <c r="C67" s="159" t="s">
        <v>23</v>
      </c>
      <c r="D67" s="140" t="s">
        <v>307</v>
      </c>
      <c r="E67" s="38" t="s">
        <v>4</v>
      </c>
      <c r="F67" s="40">
        <f t="shared" ref="F67:F76" si="3">G67+H67+I67+J67+K67</f>
        <v>11.835000000000001</v>
      </c>
      <c r="G67" s="40">
        <f>G68+G69+G70+G71</f>
        <v>1.1500000000000001</v>
      </c>
      <c r="H67" s="40">
        <f>H68+H69+H70+H71</f>
        <v>1.4450000000000001</v>
      </c>
      <c r="I67" s="40">
        <f>I68+I69+I70+I71</f>
        <v>3.08</v>
      </c>
      <c r="J67" s="40">
        <f>J68+J69+J70+J71</f>
        <v>3.08</v>
      </c>
      <c r="K67" s="40">
        <f>K68+K69+K70+K71</f>
        <v>3.08</v>
      </c>
      <c r="L67" s="71">
        <v>0</v>
      </c>
      <c r="M67" s="72">
        <v>0</v>
      </c>
      <c r="N67" s="73">
        <v>0</v>
      </c>
      <c r="O67" s="140" t="s">
        <v>270</v>
      </c>
    </row>
    <row r="68" spans="1:15" s="18" customFormat="1" ht="17.25" thickTop="1" thickBot="1">
      <c r="A68" s="160"/>
      <c r="B68" s="166"/>
      <c r="C68" s="160"/>
      <c r="D68" s="141"/>
      <c r="E68" s="38" t="s">
        <v>24</v>
      </c>
      <c r="F68" s="40">
        <f t="shared" si="3"/>
        <v>1.1000000000000001</v>
      </c>
      <c r="G68" s="40">
        <v>1.1000000000000001</v>
      </c>
      <c r="H68" s="40">
        <v>0</v>
      </c>
      <c r="I68" s="40">
        <v>0</v>
      </c>
      <c r="J68" s="40">
        <v>0</v>
      </c>
      <c r="K68" s="40">
        <v>0</v>
      </c>
      <c r="L68" s="74">
        <v>0</v>
      </c>
      <c r="M68" s="75">
        <v>0</v>
      </c>
      <c r="N68" s="76">
        <v>0</v>
      </c>
      <c r="O68" s="141"/>
    </row>
    <row r="69" spans="1:15" s="18" customFormat="1" ht="17.25" thickTop="1" thickBot="1">
      <c r="A69" s="160"/>
      <c r="B69" s="166"/>
      <c r="C69" s="160"/>
      <c r="D69" s="141"/>
      <c r="E69" s="38" t="s">
        <v>25</v>
      </c>
      <c r="F69" s="40">
        <f t="shared" si="3"/>
        <v>9.9849999999999994</v>
      </c>
      <c r="G69" s="40">
        <v>0</v>
      </c>
      <c r="H69" s="40">
        <v>1.345</v>
      </c>
      <c r="I69" s="40">
        <v>2.88</v>
      </c>
      <c r="J69" s="40">
        <v>2.88</v>
      </c>
      <c r="K69" s="40">
        <v>2.88</v>
      </c>
      <c r="L69" s="74">
        <v>0</v>
      </c>
      <c r="M69" s="75">
        <v>0</v>
      </c>
      <c r="N69" s="76">
        <v>0</v>
      </c>
      <c r="O69" s="141"/>
    </row>
    <row r="70" spans="1:15" s="18" customFormat="1" ht="17.25" thickTop="1" thickBot="1">
      <c r="A70" s="160"/>
      <c r="B70" s="166"/>
      <c r="C70" s="160"/>
      <c r="D70" s="141"/>
      <c r="E70" s="38" t="s">
        <v>8</v>
      </c>
      <c r="F70" s="40">
        <f t="shared" si="3"/>
        <v>0.75</v>
      </c>
      <c r="G70" s="40">
        <v>0.05</v>
      </c>
      <c r="H70" s="40">
        <v>0.1</v>
      </c>
      <c r="I70" s="40">
        <v>0.2</v>
      </c>
      <c r="J70" s="40">
        <v>0.2</v>
      </c>
      <c r="K70" s="40">
        <v>0.2</v>
      </c>
      <c r="L70" s="74">
        <v>0</v>
      </c>
      <c r="M70" s="75">
        <v>0</v>
      </c>
      <c r="N70" s="76">
        <v>0</v>
      </c>
      <c r="O70" s="141"/>
    </row>
    <row r="71" spans="1:15" s="18" customFormat="1" ht="17.25" thickTop="1" thickBot="1">
      <c r="A71" s="161"/>
      <c r="B71" s="167"/>
      <c r="C71" s="161"/>
      <c r="D71" s="142"/>
      <c r="E71" s="38" t="s">
        <v>12</v>
      </c>
      <c r="F71" s="40">
        <f t="shared" si="3"/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74">
        <v>0</v>
      </c>
      <c r="M71" s="75">
        <v>0</v>
      </c>
      <c r="N71" s="76">
        <v>0</v>
      </c>
      <c r="O71" s="141"/>
    </row>
    <row r="72" spans="1:15" s="19" customFormat="1" ht="16.5" customHeight="1" thickTop="1" thickBot="1">
      <c r="A72" s="159" t="s">
        <v>35</v>
      </c>
      <c r="B72" s="165" t="s">
        <v>58</v>
      </c>
      <c r="C72" s="159" t="s">
        <v>23</v>
      </c>
      <c r="D72" s="140" t="s">
        <v>307</v>
      </c>
      <c r="E72" s="38" t="s">
        <v>4</v>
      </c>
      <c r="F72" s="40">
        <f t="shared" si="3"/>
        <v>0</v>
      </c>
      <c r="G72" s="40">
        <f>G73+G74+G75+G76</f>
        <v>0</v>
      </c>
      <c r="H72" s="40">
        <f>H73+H74+H75+H76</f>
        <v>0</v>
      </c>
      <c r="I72" s="40">
        <f>I73+I74+I75+I76</f>
        <v>0</v>
      </c>
      <c r="J72" s="40">
        <f>J73+J74+J75+J76</f>
        <v>0</v>
      </c>
      <c r="K72" s="40">
        <f>K73+K74+K75+K76</f>
        <v>0</v>
      </c>
      <c r="L72" s="74">
        <v>0</v>
      </c>
      <c r="M72" s="75">
        <v>0</v>
      </c>
      <c r="N72" s="76">
        <v>0</v>
      </c>
      <c r="O72" s="141"/>
    </row>
    <row r="73" spans="1:15" s="19" customFormat="1" ht="17.25" thickTop="1" thickBot="1">
      <c r="A73" s="160"/>
      <c r="B73" s="166"/>
      <c r="C73" s="160"/>
      <c r="D73" s="141"/>
      <c r="E73" s="38" t="s">
        <v>24</v>
      </c>
      <c r="F73" s="40">
        <f t="shared" si="3"/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74">
        <v>0</v>
      </c>
      <c r="M73" s="75">
        <v>0</v>
      </c>
      <c r="N73" s="76">
        <v>0</v>
      </c>
      <c r="O73" s="141"/>
    </row>
    <row r="74" spans="1:15" s="19" customFormat="1" ht="17.25" thickTop="1" thickBot="1">
      <c r="A74" s="160"/>
      <c r="B74" s="166"/>
      <c r="C74" s="160"/>
      <c r="D74" s="141"/>
      <c r="E74" s="38" t="s">
        <v>25</v>
      </c>
      <c r="F74" s="40">
        <f t="shared" si="3"/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74">
        <v>0</v>
      </c>
      <c r="M74" s="75">
        <v>0</v>
      </c>
      <c r="N74" s="76">
        <v>0</v>
      </c>
      <c r="O74" s="141"/>
    </row>
    <row r="75" spans="1:15" s="19" customFormat="1" ht="17.25" thickTop="1" thickBot="1">
      <c r="A75" s="160"/>
      <c r="B75" s="166"/>
      <c r="C75" s="160"/>
      <c r="D75" s="141"/>
      <c r="E75" s="38" t="s">
        <v>8</v>
      </c>
      <c r="F75" s="40">
        <f t="shared" si="3"/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74">
        <v>0</v>
      </c>
      <c r="M75" s="75">
        <v>0</v>
      </c>
      <c r="N75" s="76">
        <v>0</v>
      </c>
      <c r="O75" s="141"/>
    </row>
    <row r="76" spans="1:15" s="19" customFormat="1" ht="17.25" thickTop="1" thickBot="1">
      <c r="A76" s="161"/>
      <c r="B76" s="167"/>
      <c r="C76" s="161"/>
      <c r="D76" s="142"/>
      <c r="E76" s="38" t="s">
        <v>12</v>
      </c>
      <c r="F76" s="40">
        <f t="shared" si="3"/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77">
        <v>0</v>
      </c>
      <c r="M76" s="78">
        <v>0</v>
      </c>
      <c r="N76" s="79">
        <v>0</v>
      </c>
      <c r="O76" s="142"/>
    </row>
    <row r="77" spans="1:15" s="19" customFormat="1" ht="16.5" thickBot="1">
      <c r="A77" s="24" t="s">
        <v>179</v>
      </c>
      <c r="B77" s="154" t="s">
        <v>71</v>
      </c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</row>
    <row r="78" spans="1:15" ht="15.75" customHeight="1" thickBot="1">
      <c r="A78" s="140" t="s">
        <v>26</v>
      </c>
      <c r="B78" s="146" t="s">
        <v>50</v>
      </c>
      <c r="C78" s="140"/>
      <c r="D78" s="140" t="s">
        <v>307</v>
      </c>
      <c r="E78" s="20" t="s">
        <v>4</v>
      </c>
      <c r="F78" s="37">
        <f t="shared" ref="F78:F87" si="4">G78+H78+I78+J78+K78</f>
        <v>0.47100000000000003</v>
      </c>
      <c r="G78" s="37">
        <f>G79+G80+G81+G82</f>
        <v>0</v>
      </c>
      <c r="H78" s="37">
        <f>H79+H80+H81+H82</f>
        <v>3.5999999999999997E-2</v>
      </c>
      <c r="I78" s="37">
        <f>I79+I80+I81+I82</f>
        <v>3.5000000000000003E-2</v>
      </c>
      <c r="J78" s="37">
        <f>J79+J80+J81+J82</f>
        <v>0.4</v>
      </c>
      <c r="K78" s="37">
        <f>K79+K80+K81+K82</f>
        <v>0</v>
      </c>
      <c r="L78" s="54">
        <v>0</v>
      </c>
      <c r="M78" s="54">
        <v>0</v>
      </c>
      <c r="N78" s="54">
        <v>0</v>
      </c>
      <c r="O78" s="186" t="s">
        <v>319</v>
      </c>
    </row>
    <row r="79" spans="1:15" ht="16.5" thickBot="1">
      <c r="A79" s="141"/>
      <c r="B79" s="147"/>
      <c r="C79" s="141"/>
      <c r="D79" s="141"/>
      <c r="E79" s="20" t="s">
        <v>24</v>
      </c>
      <c r="F79" s="37">
        <f t="shared" si="4"/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187"/>
    </row>
    <row r="80" spans="1:15" ht="16.5" thickBot="1">
      <c r="A80" s="141"/>
      <c r="B80" s="147"/>
      <c r="C80" s="141"/>
      <c r="D80" s="141"/>
      <c r="E80" s="20" t="s">
        <v>25</v>
      </c>
      <c r="F80" s="37">
        <f t="shared" si="4"/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55">
        <v>0</v>
      </c>
      <c r="M80" s="55">
        <v>0</v>
      </c>
      <c r="N80" s="55">
        <v>0</v>
      </c>
      <c r="O80" s="187"/>
    </row>
    <row r="81" spans="1:15" ht="16.5" thickBot="1">
      <c r="A81" s="141"/>
      <c r="B81" s="147"/>
      <c r="C81" s="141"/>
      <c r="D81" s="141"/>
      <c r="E81" s="20" t="s">
        <v>8</v>
      </c>
      <c r="F81" s="37">
        <f t="shared" si="4"/>
        <v>0.47100000000000003</v>
      </c>
      <c r="G81" s="37">
        <v>0</v>
      </c>
      <c r="H81" s="37">
        <v>3.5999999999999997E-2</v>
      </c>
      <c r="I81" s="37">
        <v>3.5000000000000003E-2</v>
      </c>
      <c r="J81" s="37">
        <v>0.4</v>
      </c>
      <c r="K81" s="37">
        <v>0</v>
      </c>
      <c r="L81" s="54">
        <v>0</v>
      </c>
      <c r="M81" s="54">
        <v>0</v>
      </c>
      <c r="N81" s="54">
        <v>0</v>
      </c>
      <c r="O81" s="187"/>
    </row>
    <row r="82" spans="1:15" ht="16.5" thickBot="1">
      <c r="A82" s="142"/>
      <c r="B82" s="148"/>
      <c r="C82" s="142"/>
      <c r="D82" s="142"/>
      <c r="E82" s="20" t="s">
        <v>12</v>
      </c>
      <c r="F82" s="37">
        <f t="shared" si="4"/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54">
        <v>0</v>
      </c>
      <c r="M82" s="54">
        <v>0</v>
      </c>
      <c r="N82" s="54">
        <v>0</v>
      </c>
      <c r="O82" s="187"/>
    </row>
    <row r="83" spans="1:15" ht="16.5" thickBot="1">
      <c r="A83" s="140" t="s">
        <v>38</v>
      </c>
      <c r="B83" s="165" t="s">
        <v>180</v>
      </c>
      <c r="C83" s="140"/>
      <c r="D83" s="140" t="s">
        <v>307</v>
      </c>
      <c r="E83" s="20" t="s">
        <v>4</v>
      </c>
      <c r="F83" s="37">
        <f t="shared" si="4"/>
        <v>9.3019999999999996</v>
      </c>
      <c r="G83" s="37">
        <f>G84+G85+G86+G87</f>
        <v>2.2850000000000001</v>
      </c>
      <c r="H83" s="40">
        <f>H84+H85+H86+H87</f>
        <v>1.0169999999999999</v>
      </c>
      <c r="I83" s="40">
        <f>I84+I85+I86+I87</f>
        <v>2</v>
      </c>
      <c r="J83" s="40">
        <f>J84+J85+J86+J87</f>
        <v>2</v>
      </c>
      <c r="K83" s="40">
        <f>K84+K85+K86+K87</f>
        <v>2</v>
      </c>
      <c r="L83" s="40">
        <v>0</v>
      </c>
      <c r="M83" s="40">
        <v>0</v>
      </c>
      <c r="N83" s="40">
        <v>0</v>
      </c>
      <c r="O83" s="187"/>
    </row>
    <row r="84" spans="1:15" ht="16.5" thickBot="1">
      <c r="A84" s="141"/>
      <c r="B84" s="166"/>
      <c r="C84" s="141"/>
      <c r="D84" s="141"/>
      <c r="E84" s="20" t="s">
        <v>24</v>
      </c>
      <c r="F84" s="37">
        <f t="shared" si="4"/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57">
        <v>0</v>
      </c>
      <c r="M84" s="57">
        <v>0</v>
      </c>
      <c r="N84" s="57">
        <v>0</v>
      </c>
      <c r="O84" s="187"/>
    </row>
    <row r="85" spans="1:15" ht="16.5" thickBot="1">
      <c r="A85" s="141"/>
      <c r="B85" s="166"/>
      <c r="C85" s="141"/>
      <c r="D85" s="141"/>
      <c r="E85" s="20" t="s">
        <v>25</v>
      </c>
      <c r="F85" s="37">
        <f t="shared" si="4"/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57">
        <v>0</v>
      </c>
      <c r="M85" s="57">
        <v>0</v>
      </c>
      <c r="N85" s="57">
        <v>0</v>
      </c>
      <c r="O85" s="187"/>
    </row>
    <row r="86" spans="1:15" ht="16.5" thickBot="1">
      <c r="A86" s="141"/>
      <c r="B86" s="166"/>
      <c r="C86" s="141"/>
      <c r="D86" s="141"/>
      <c r="E86" s="20" t="s">
        <v>8</v>
      </c>
      <c r="F86" s="37">
        <f t="shared" si="4"/>
        <v>9.3019999999999996</v>
      </c>
      <c r="G86" s="37">
        <v>2.2850000000000001</v>
      </c>
      <c r="H86" s="37">
        <v>1.0169999999999999</v>
      </c>
      <c r="I86" s="37">
        <v>2</v>
      </c>
      <c r="J86" s="37">
        <v>2</v>
      </c>
      <c r="K86" s="37">
        <v>2</v>
      </c>
      <c r="L86" s="57">
        <v>0</v>
      </c>
      <c r="M86" s="57">
        <v>0</v>
      </c>
      <c r="N86" s="57">
        <v>0</v>
      </c>
      <c r="O86" s="187"/>
    </row>
    <row r="87" spans="1:15" ht="16.5" thickBot="1">
      <c r="A87" s="142"/>
      <c r="B87" s="167"/>
      <c r="C87" s="142"/>
      <c r="D87" s="142"/>
      <c r="E87" s="20" t="s">
        <v>12</v>
      </c>
      <c r="F87" s="37">
        <f t="shared" si="4"/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57">
        <v>0</v>
      </c>
      <c r="M87" s="57">
        <v>0</v>
      </c>
      <c r="N87" s="57">
        <v>0</v>
      </c>
      <c r="O87" s="205"/>
    </row>
    <row r="88" spans="1:15" ht="16.5" thickBot="1">
      <c r="A88" s="24" t="s">
        <v>181</v>
      </c>
      <c r="B88" s="154" t="s">
        <v>182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</row>
    <row r="89" spans="1:15" s="26" customFormat="1" ht="16.5" thickBot="1">
      <c r="A89" s="140" t="s">
        <v>40</v>
      </c>
      <c r="B89" s="146" t="s">
        <v>183</v>
      </c>
      <c r="C89" s="140" t="s">
        <v>23</v>
      </c>
      <c r="D89" s="140" t="s">
        <v>307</v>
      </c>
      <c r="E89" s="20" t="s">
        <v>4</v>
      </c>
      <c r="F89" s="37">
        <f t="shared" ref="F89:F98" si="5">G89+H89+I89+J89+K89</f>
        <v>0.02</v>
      </c>
      <c r="G89" s="37">
        <f>G90+G91+G92+G93</f>
        <v>0</v>
      </c>
      <c r="H89" s="37">
        <f>H90+H91+H92+H93</f>
        <v>0</v>
      </c>
      <c r="I89" s="37">
        <f>I90+I91+I92+I93</f>
        <v>0</v>
      </c>
      <c r="J89" s="37">
        <f>J90+J91+J92+J93</f>
        <v>0.01</v>
      </c>
      <c r="K89" s="37">
        <f>K90+K91+K92+K93</f>
        <v>0.01</v>
      </c>
      <c r="L89" s="54">
        <v>0</v>
      </c>
      <c r="M89" s="54">
        <v>0</v>
      </c>
      <c r="N89" s="54">
        <v>0</v>
      </c>
      <c r="O89" s="140" t="s">
        <v>275</v>
      </c>
    </row>
    <row r="90" spans="1:15" s="26" customFormat="1" ht="16.5" thickBot="1">
      <c r="A90" s="141"/>
      <c r="B90" s="147"/>
      <c r="C90" s="141"/>
      <c r="D90" s="141"/>
      <c r="E90" s="20" t="s">
        <v>24</v>
      </c>
      <c r="F90" s="37">
        <f t="shared" si="5"/>
        <v>0</v>
      </c>
      <c r="G90" s="37">
        <f>H90+I90+J90+K90+O90</f>
        <v>0</v>
      </c>
      <c r="H90" s="37">
        <f>I90+J90+K90+O90+P90</f>
        <v>0</v>
      </c>
      <c r="I90" s="37">
        <f>J90+K90+O90+P90+Q90</f>
        <v>0</v>
      </c>
      <c r="J90" s="37">
        <f>K90+O90+P90+Q90+R90</f>
        <v>0</v>
      </c>
      <c r="K90" s="37">
        <f>O90+P90+Q90+R90+S90</f>
        <v>0</v>
      </c>
      <c r="L90" s="54">
        <v>0</v>
      </c>
      <c r="M90" s="54">
        <v>0</v>
      </c>
      <c r="N90" s="54">
        <v>0</v>
      </c>
      <c r="O90" s="141"/>
    </row>
    <row r="91" spans="1:15" s="26" customFormat="1" ht="16.5" thickBot="1">
      <c r="A91" s="141"/>
      <c r="B91" s="147"/>
      <c r="C91" s="141"/>
      <c r="D91" s="141"/>
      <c r="E91" s="20" t="s">
        <v>25</v>
      </c>
      <c r="F91" s="37">
        <f t="shared" si="5"/>
        <v>0</v>
      </c>
      <c r="G91" s="37">
        <f>H91+I91+J91+K91+O91</f>
        <v>0</v>
      </c>
      <c r="H91" s="37">
        <f>I91+J91+K91+O91+P91</f>
        <v>0</v>
      </c>
      <c r="I91" s="37">
        <f>J91+K91+O91+P91+Q91</f>
        <v>0</v>
      </c>
      <c r="J91" s="37">
        <f>K91+O91+P91+Q91+R91</f>
        <v>0</v>
      </c>
      <c r="K91" s="37">
        <f>O91+P91+Q91+R91+S91</f>
        <v>0</v>
      </c>
      <c r="L91" s="37">
        <v>0</v>
      </c>
      <c r="M91" s="37">
        <v>0</v>
      </c>
      <c r="N91" s="37">
        <v>0</v>
      </c>
      <c r="O91" s="141"/>
    </row>
    <row r="92" spans="1:15" s="26" customFormat="1" ht="16.5" thickBot="1">
      <c r="A92" s="141"/>
      <c r="B92" s="147"/>
      <c r="C92" s="141"/>
      <c r="D92" s="141"/>
      <c r="E92" s="20" t="s">
        <v>8</v>
      </c>
      <c r="F92" s="37">
        <f t="shared" si="5"/>
        <v>0.02</v>
      </c>
      <c r="G92" s="37">
        <v>0</v>
      </c>
      <c r="H92" s="37">
        <v>0</v>
      </c>
      <c r="I92" s="37">
        <v>0</v>
      </c>
      <c r="J92" s="37">
        <v>0.01</v>
      </c>
      <c r="K92" s="37">
        <v>0.01</v>
      </c>
      <c r="L92" s="57">
        <v>0</v>
      </c>
      <c r="M92" s="57">
        <v>0</v>
      </c>
      <c r="N92" s="57">
        <v>0</v>
      </c>
      <c r="O92" s="141"/>
    </row>
    <row r="93" spans="1:15" s="26" customFormat="1" ht="104.25" customHeight="1" thickBot="1">
      <c r="A93" s="142"/>
      <c r="B93" s="148"/>
      <c r="C93" s="142"/>
      <c r="D93" s="142"/>
      <c r="E93" s="20" t="s">
        <v>12</v>
      </c>
      <c r="F93" s="37">
        <f t="shared" si="5"/>
        <v>0</v>
      </c>
      <c r="G93" s="37">
        <f>H93+I93+J93+K93+O93</f>
        <v>0</v>
      </c>
      <c r="H93" s="37">
        <f>I93+J93+K93+O93+P93</f>
        <v>0</v>
      </c>
      <c r="I93" s="37">
        <f>J93+K93+O93+P93+Q93</f>
        <v>0</v>
      </c>
      <c r="J93" s="37">
        <f>K93+O93+P93+Q93+R93</f>
        <v>0</v>
      </c>
      <c r="K93" s="37">
        <f>O93+P93+Q93+R93+S93</f>
        <v>0</v>
      </c>
      <c r="L93" s="37">
        <v>0</v>
      </c>
      <c r="M93" s="37">
        <v>0</v>
      </c>
      <c r="N93" s="37">
        <v>0</v>
      </c>
      <c r="O93" s="142"/>
    </row>
    <row r="94" spans="1:15" s="26" customFormat="1" ht="15.75" customHeight="1" thickBot="1">
      <c r="A94" s="159" t="s">
        <v>184</v>
      </c>
      <c r="B94" s="165" t="s">
        <v>227</v>
      </c>
      <c r="C94" s="159" t="s">
        <v>23</v>
      </c>
      <c r="D94" s="140" t="s">
        <v>307</v>
      </c>
      <c r="E94" s="38" t="s">
        <v>4</v>
      </c>
      <c r="F94" s="39">
        <f t="shared" si="5"/>
        <v>0</v>
      </c>
      <c r="G94" s="39">
        <f>G95+G96+G97+G98</f>
        <v>0</v>
      </c>
      <c r="H94" s="39">
        <f>H95+H96+H97+H98</f>
        <v>0</v>
      </c>
      <c r="I94" s="40">
        <f>I95+I96+I97+I98</f>
        <v>0</v>
      </c>
      <c r="J94" s="39">
        <f>J95+J96+J97+J98</f>
        <v>0</v>
      </c>
      <c r="K94" s="39">
        <f>K95+K96+K97+K98</f>
        <v>0</v>
      </c>
      <c r="L94" s="61">
        <v>0</v>
      </c>
      <c r="M94" s="61">
        <v>0</v>
      </c>
      <c r="N94" s="61">
        <v>0</v>
      </c>
      <c r="O94" s="140" t="s">
        <v>271</v>
      </c>
    </row>
    <row r="95" spans="1:15" s="26" customFormat="1" ht="16.5" thickBot="1">
      <c r="A95" s="160"/>
      <c r="B95" s="166"/>
      <c r="C95" s="160"/>
      <c r="D95" s="141"/>
      <c r="E95" s="38" t="s">
        <v>24</v>
      </c>
      <c r="F95" s="39">
        <f t="shared" si="5"/>
        <v>0</v>
      </c>
      <c r="G95" s="39">
        <f>H95+I95+J95+K95+O95</f>
        <v>0</v>
      </c>
      <c r="H95" s="39">
        <f>I95+J95+K95+O95+P95</f>
        <v>0</v>
      </c>
      <c r="I95" s="39">
        <f>J95+K95+O95+P95+Q95</f>
        <v>0</v>
      </c>
      <c r="J95" s="39">
        <f>K95+O95+P95+Q95+R95</f>
        <v>0</v>
      </c>
      <c r="K95" s="39">
        <f>O95+P95+Q95+R95+S95</f>
        <v>0</v>
      </c>
      <c r="L95" s="61">
        <v>0</v>
      </c>
      <c r="M95" s="61">
        <v>0</v>
      </c>
      <c r="N95" s="61">
        <v>0</v>
      </c>
      <c r="O95" s="141"/>
    </row>
    <row r="96" spans="1:15" s="26" customFormat="1" ht="16.5" thickBot="1">
      <c r="A96" s="160"/>
      <c r="B96" s="166"/>
      <c r="C96" s="160"/>
      <c r="D96" s="141"/>
      <c r="E96" s="38" t="s">
        <v>25</v>
      </c>
      <c r="F96" s="39">
        <f t="shared" si="5"/>
        <v>0</v>
      </c>
      <c r="G96" s="39">
        <f>H96+I96+J96+K96+O96</f>
        <v>0</v>
      </c>
      <c r="H96" s="39">
        <f>I96+J96+K96+O96+P96</f>
        <v>0</v>
      </c>
      <c r="I96" s="39">
        <f>J96+K96+O96+P96+Q96</f>
        <v>0</v>
      </c>
      <c r="J96" s="39">
        <f>K96+O96+P96+Q96+R96</f>
        <v>0</v>
      </c>
      <c r="K96" s="39">
        <f>O96+P96+Q96+R96+S96</f>
        <v>0</v>
      </c>
      <c r="L96" s="61">
        <v>0</v>
      </c>
      <c r="M96" s="61">
        <v>0</v>
      </c>
      <c r="N96" s="61">
        <v>0</v>
      </c>
      <c r="O96" s="141"/>
    </row>
    <row r="97" spans="1:15" s="26" customFormat="1" ht="16.5" thickBot="1">
      <c r="A97" s="160"/>
      <c r="B97" s="166"/>
      <c r="C97" s="160"/>
      <c r="D97" s="141"/>
      <c r="E97" s="38" t="s">
        <v>8</v>
      </c>
      <c r="F97" s="39">
        <f t="shared" si="5"/>
        <v>0</v>
      </c>
      <c r="G97" s="39">
        <f>H97+I97+J97+K97+O97</f>
        <v>0</v>
      </c>
      <c r="H97" s="39">
        <f>I97+J97+K97+O97+P97</f>
        <v>0</v>
      </c>
      <c r="I97" s="39">
        <f>J97+K97+O97+P97+Q97</f>
        <v>0</v>
      </c>
      <c r="J97" s="39">
        <f>K97+O97+P97+Q97+R97</f>
        <v>0</v>
      </c>
      <c r="K97" s="39">
        <f>O97+P97+Q97+R97+S97</f>
        <v>0</v>
      </c>
      <c r="L97" s="39">
        <v>0</v>
      </c>
      <c r="M97" s="39">
        <v>0</v>
      </c>
      <c r="N97" s="39">
        <v>0</v>
      </c>
      <c r="O97" s="141"/>
    </row>
    <row r="98" spans="1:15" s="26" customFormat="1" ht="16.5" thickBot="1">
      <c r="A98" s="161"/>
      <c r="B98" s="167"/>
      <c r="C98" s="161"/>
      <c r="D98" s="142"/>
      <c r="E98" s="38" t="s">
        <v>12</v>
      </c>
      <c r="F98" s="39">
        <f t="shared" si="5"/>
        <v>0</v>
      </c>
      <c r="G98" s="39">
        <f>H98+I98+J98+K98+O98</f>
        <v>0</v>
      </c>
      <c r="H98" s="39">
        <f>I98+J98+K98+O98+P98</f>
        <v>0</v>
      </c>
      <c r="I98" s="39">
        <f>J98+K98+O98+P98+Q98</f>
        <v>0</v>
      </c>
      <c r="J98" s="39">
        <f>K98+O98+P98+Q98+R98</f>
        <v>0</v>
      </c>
      <c r="K98" s="39">
        <f>O98+P98+Q98+R98+S98</f>
        <v>0</v>
      </c>
      <c r="L98" s="62">
        <v>0</v>
      </c>
      <c r="M98" s="62">
        <v>0</v>
      </c>
      <c r="N98" s="62">
        <v>0</v>
      </c>
      <c r="O98" s="142"/>
    </row>
    <row r="99" spans="1:15" s="26" customFormat="1" ht="16.5" customHeight="1" thickBot="1">
      <c r="A99" s="140" t="s">
        <v>185</v>
      </c>
      <c r="B99" s="146" t="s">
        <v>251</v>
      </c>
      <c r="C99" s="140" t="s">
        <v>37</v>
      </c>
      <c r="D99" s="140" t="s">
        <v>307</v>
      </c>
      <c r="E99" s="20" t="s">
        <v>4</v>
      </c>
      <c r="F99" s="33">
        <f t="shared" ref="F99:K99" si="6">F104+F109</f>
        <v>424.4</v>
      </c>
      <c r="G99" s="33">
        <f t="shared" si="6"/>
        <v>0</v>
      </c>
      <c r="H99" s="33">
        <f t="shared" si="6"/>
        <v>0</v>
      </c>
      <c r="I99" s="33">
        <f t="shared" si="6"/>
        <v>0</v>
      </c>
      <c r="J99" s="33">
        <f t="shared" si="6"/>
        <v>200</v>
      </c>
      <c r="K99" s="33">
        <f t="shared" si="6"/>
        <v>224.4</v>
      </c>
      <c r="L99" s="63">
        <v>0</v>
      </c>
      <c r="M99" s="63">
        <v>0</v>
      </c>
      <c r="N99" s="63">
        <v>0</v>
      </c>
      <c r="O99" s="140" t="s">
        <v>228</v>
      </c>
    </row>
    <row r="100" spans="1:15" s="26" customFormat="1" ht="16.5" thickBot="1">
      <c r="A100" s="141"/>
      <c r="B100" s="147"/>
      <c r="C100" s="141"/>
      <c r="D100" s="141"/>
      <c r="E100" s="20" t="s">
        <v>24</v>
      </c>
      <c r="F100" s="33">
        <f t="shared" ref="F100:K103" si="7">F105+F110</f>
        <v>0</v>
      </c>
      <c r="G100" s="33">
        <f t="shared" si="7"/>
        <v>0</v>
      </c>
      <c r="H100" s="33">
        <f t="shared" si="7"/>
        <v>0</v>
      </c>
      <c r="I100" s="33">
        <f t="shared" si="7"/>
        <v>0</v>
      </c>
      <c r="J100" s="33">
        <f t="shared" si="7"/>
        <v>0</v>
      </c>
      <c r="K100" s="33">
        <f t="shared" si="7"/>
        <v>0</v>
      </c>
      <c r="L100" s="63">
        <v>0</v>
      </c>
      <c r="M100" s="63">
        <v>0</v>
      </c>
      <c r="N100" s="63">
        <v>0</v>
      </c>
      <c r="O100" s="141"/>
    </row>
    <row r="101" spans="1:15" s="26" customFormat="1" ht="16.5" thickBot="1">
      <c r="A101" s="141"/>
      <c r="B101" s="147"/>
      <c r="C101" s="141"/>
      <c r="D101" s="141"/>
      <c r="E101" s="20" t="s">
        <v>25</v>
      </c>
      <c r="F101" s="33">
        <f t="shared" si="7"/>
        <v>400</v>
      </c>
      <c r="G101" s="33">
        <f t="shared" si="7"/>
        <v>0</v>
      </c>
      <c r="H101" s="33">
        <f t="shared" si="7"/>
        <v>0</v>
      </c>
      <c r="I101" s="33">
        <f t="shared" si="7"/>
        <v>0</v>
      </c>
      <c r="J101" s="33">
        <f t="shared" si="7"/>
        <v>200</v>
      </c>
      <c r="K101" s="33">
        <f t="shared" si="7"/>
        <v>200</v>
      </c>
      <c r="L101" s="33">
        <v>0</v>
      </c>
      <c r="M101" s="33">
        <v>0</v>
      </c>
      <c r="N101" s="33">
        <v>0</v>
      </c>
      <c r="O101" s="141"/>
    </row>
    <row r="102" spans="1:15" s="26" customFormat="1" ht="16.5" thickBot="1">
      <c r="A102" s="141"/>
      <c r="B102" s="147"/>
      <c r="C102" s="141"/>
      <c r="D102" s="141"/>
      <c r="E102" s="20" t="s">
        <v>8</v>
      </c>
      <c r="F102" s="33">
        <f t="shared" si="7"/>
        <v>0</v>
      </c>
      <c r="G102" s="33">
        <f t="shared" si="7"/>
        <v>0</v>
      </c>
      <c r="H102" s="33">
        <f t="shared" si="7"/>
        <v>0</v>
      </c>
      <c r="I102" s="33">
        <f t="shared" si="7"/>
        <v>0</v>
      </c>
      <c r="J102" s="33">
        <f t="shared" si="7"/>
        <v>0</v>
      </c>
      <c r="K102" s="33">
        <f t="shared" si="7"/>
        <v>0</v>
      </c>
      <c r="L102" s="64">
        <v>0</v>
      </c>
      <c r="M102" s="64">
        <v>0</v>
      </c>
      <c r="N102" s="64">
        <v>0</v>
      </c>
      <c r="O102" s="141"/>
    </row>
    <row r="103" spans="1:15" s="26" customFormat="1" ht="16.5" thickBot="1">
      <c r="A103" s="142"/>
      <c r="B103" s="148"/>
      <c r="C103" s="142"/>
      <c r="D103" s="142"/>
      <c r="E103" s="20" t="s">
        <v>12</v>
      </c>
      <c r="F103" s="33">
        <f t="shared" si="7"/>
        <v>24.4</v>
      </c>
      <c r="G103" s="33">
        <f t="shared" si="7"/>
        <v>0</v>
      </c>
      <c r="H103" s="33">
        <f t="shared" si="7"/>
        <v>0</v>
      </c>
      <c r="I103" s="33">
        <f t="shared" si="7"/>
        <v>0</v>
      </c>
      <c r="J103" s="33">
        <f t="shared" si="7"/>
        <v>0</v>
      </c>
      <c r="K103" s="33">
        <f t="shared" si="7"/>
        <v>24.4</v>
      </c>
      <c r="L103" s="63">
        <v>0</v>
      </c>
      <c r="M103" s="63">
        <v>0</v>
      </c>
      <c r="N103" s="63">
        <v>0</v>
      </c>
      <c r="O103" s="141"/>
    </row>
    <row r="104" spans="1:15" s="27" customFormat="1" ht="15.75" thickBot="1">
      <c r="A104" s="143" t="s">
        <v>186</v>
      </c>
      <c r="B104" s="137" t="s">
        <v>55</v>
      </c>
      <c r="C104" s="143" t="s">
        <v>37</v>
      </c>
      <c r="D104" s="143" t="s">
        <v>307</v>
      </c>
      <c r="E104" s="34" t="s">
        <v>4</v>
      </c>
      <c r="F104" s="35">
        <f t="shared" ref="F104:F113" si="8">G104+H104+I104+J104+K104</f>
        <v>400</v>
      </c>
      <c r="G104" s="35">
        <f>G105+G106+G107+G108</f>
        <v>0</v>
      </c>
      <c r="H104" s="35">
        <f>H105+H106+H107+H108</f>
        <v>0</v>
      </c>
      <c r="I104" s="36">
        <f>I105+I106+I107+I108</f>
        <v>0</v>
      </c>
      <c r="J104" s="35">
        <f>J105+J106+J107+J108</f>
        <v>200</v>
      </c>
      <c r="K104" s="35">
        <f>K105+K106+K107+K108</f>
        <v>200</v>
      </c>
      <c r="L104" s="35">
        <v>0</v>
      </c>
      <c r="M104" s="35">
        <v>0</v>
      </c>
      <c r="N104" s="35">
        <v>0</v>
      </c>
      <c r="O104" s="141"/>
    </row>
    <row r="105" spans="1:15" s="27" customFormat="1" ht="15.75" thickBot="1">
      <c r="A105" s="144"/>
      <c r="B105" s="138"/>
      <c r="C105" s="144"/>
      <c r="D105" s="144"/>
      <c r="E105" s="34" t="s">
        <v>24</v>
      </c>
      <c r="F105" s="36">
        <f t="shared" si="8"/>
        <v>0</v>
      </c>
      <c r="G105" s="36">
        <f>H105+I105+J105+K105+O105</f>
        <v>0</v>
      </c>
      <c r="H105" s="36">
        <f>I105+J105+K105+O105+P105</f>
        <v>0</v>
      </c>
      <c r="I105" s="36">
        <v>0</v>
      </c>
      <c r="J105" s="36">
        <v>0</v>
      </c>
      <c r="K105" s="36">
        <v>0</v>
      </c>
      <c r="L105" s="56">
        <v>0</v>
      </c>
      <c r="M105" s="56">
        <v>0</v>
      </c>
      <c r="N105" s="56">
        <v>0</v>
      </c>
      <c r="O105" s="141"/>
    </row>
    <row r="106" spans="1:15" s="27" customFormat="1" ht="15.75" thickBot="1">
      <c r="A106" s="144"/>
      <c r="B106" s="138"/>
      <c r="C106" s="144"/>
      <c r="D106" s="144"/>
      <c r="E106" s="34" t="s">
        <v>25</v>
      </c>
      <c r="F106" s="36">
        <f t="shared" si="8"/>
        <v>400</v>
      </c>
      <c r="G106" s="36">
        <v>0</v>
      </c>
      <c r="H106" s="36">
        <v>0</v>
      </c>
      <c r="I106" s="36">
        <v>0</v>
      </c>
      <c r="J106" s="36">
        <v>200</v>
      </c>
      <c r="K106" s="36">
        <v>200</v>
      </c>
      <c r="L106" s="36">
        <v>0</v>
      </c>
      <c r="M106" s="36">
        <v>0</v>
      </c>
      <c r="N106" s="36">
        <v>0</v>
      </c>
      <c r="O106" s="141"/>
    </row>
    <row r="107" spans="1:15" s="27" customFormat="1" ht="15.75" thickBot="1">
      <c r="A107" s="144"/>
      <c r="B107" s="138"/>
      <c r="C107" s="144"/>
      <c r="D107" s="144"/>
      <c r="E107" s="34" t="s">
        <v>8</v>
      </c>
      <c r="F107" s="36">
        <f t="shared" si="8"/>
        <v>0</v>
      </c>
      <c r="G107" s="36">
        <f>H107+I107+J107+K107+O107</f>
        <v>0</v>
      </c>
      <c r="H107" s="36">
        <f>I107+J107+K107+O107+P107</f>
        <v>0</v>
      </c>
      <c r="I107" s="36">
        <f>J107+K107+O107+P107+Q107</f>
        <v>0</v>
      </c>
      <c r="J107" s="36">
        <f>K107+O107+P107+Q107+R107</f>
        <v>0</v>
      </c>
      <c r="K107" s="36">
        <f>O107+P107+Q107+R107+S107</f>
        <v>0</v>
      </c>
      <c r="L107" s="56">
        <v>0</v>
      </c>
      <c r="M107" s="56">
        <v>0</v>
      </c>
      <c r="N107" s="56">
        <v>0</v>
      </c>
      <c r="O107" s="141"/>
    </row>
    <row r="108" spans="1:15" s="27" customFormat="1" ht="15.75" thickBot="1">
      <c r="A108" s="145"/>
      <c r="B108" s="139"/>
      <c r="C108" s="145"/>
      <c r="D108" s="145"/>
      <c r="E108" s="34" t="s">
        <v>12</v>
      </c>
      <c r="F108" s="36">
        <f t="shared" si="8"/>
        <v>0</v>
      </c>
      <c r="G108" s="36">
        <f>H108+I108+J108+K108+O108</f>
        <v>0</v>
      </c>
      <c r="H108" s="36">
        <f>I108+J108+K108+O108+P108</f>
        <v>0</v>
      </c>
      <c r="I108" s="36">
        <f>J108+K108+O108+P108+Q108</f>
        <v>0</v>
      </c>
      <c r="J108" s="36">
        <f>K108+O108+P108+Q108+R108</f>
        <v>0</v>
      </c>
      <c r="K108" s="36">
        <f>O108+P108+Q108+R108+S108</f>
        <v>0</v>
      </c>
      <c r="L108" s="36">
        <v>0</v>
      </c>
      <c r="M108" s="36">
        <v>0</v>
      </c>
      <c r="N108" s="36">
        <v>0</v>
      </c>
      <c r="O108" s="141"/>
    </row>
    <row r="109" spans="1:15" s="27" customFormat="1" ht="15.75" thickBot="1">
      <c r="A109" s="143" t="s">
        <v>187</v>
      </c>
      <c r="B109" s="137" t="s">
        <v>36</v>
      </c>
      <c r="C109" s="143" t="s">
        <v>37</v>
      </c>
      <c r="D109" s="143" t="s">
        <v>307</v>
      </c>
      <c r="E109" s="34" t="s">
        <v>4</v>
      </c>
      <c r="F109" s="36">
        <f t="shared" si="8"/>
        <v>24.4</v>
      </c>
      <c r="G109" s="36">
        <f>G110+G111+G112+G113</f>
        <v>0</v>
      </c>
      <c r="H109" s="36">
        <f>H110+H111+H112+H113</f>
        <v>0</v>
      </c>
      <c r="I109" s="36">
        <f>I110+I111+I112+I113</f>
        <v>0</v>
      </c>
      <c r="J109" s="36">
        <f>J110+J111+J112+J113</f>
        <v>0</v>
      </c>
      <c r="K109" s="36">
        <f>K110+K111+K112+K113</f>
        <v>24.4</v>
      </c>
      <c r="L109" s="36">
        <v>0</v>
      </c>
      <c r="M109" s="36">
        <v>0</v>
      </c>
      <c r="N109" s="36">
        <v>0</v>
      </c>
      <c r="O109" s="141"/>
    </row>
    <row r="110" spans="1:15" s="27" customFormat="1" ht="15.75" thickBot="1">
      <c r="A110" s="144"/>
      <c r="B110" s="138"/>
      <c r="C110" s="144"/>
      <c r="D110" s="144"/>
      <c r="E110" s="34" t="s">
        <v>24</v>
      </c>
      <c r="F110" s="36">
        <f t="shared" si="8"/>
        <v>0</v>
      </c>
      <c r="G110" s="36">
        <f>H110+I110+J110+K110+O110</f>
        <v>0</v>
      </c>
      <c r="H110" s="36">
        <f>I110+J110+K110+O110+P110</f>
        <v>0</v>
      </c>
      <c r="I110" s="36">
        <f>J110+K110+O110+P110+Q110</f>
        <v>0</v>
      </c>
      <c r="J110" s="36">
        <f>K110+O110+P110+Q110+R110</f>
        <v>0</v>
      </c>
      <c r="K110" s="36">
        <f>O110+P110+Q110+R110+S110</f>
        <v>0</v>
      </c>
      <c r="L110" s="36">
        <v>0</v>
      </c>
      <c r="M110" s="36">
        <v>0</v>
      </c>
      <c r="N110" s="36">
        <v>0</v>
      </c>
      <c r="O110" s="141"/>
    </row>
    <row r="111" spans="1:15" s="27" customFormat="1" ht="15.75" thickBot="1">
      <c r="A111" s="144"/>
      <c r="B111" s="138"/>
      <c r="C111" s="144"/>
      <c r="D111" s="144"/>
      <c r="E111" s="34" t="s">
        <v>25</v>
      </c>
      <c r="F111" s="36">
        <f t="shared" si="8"/>
        <v>0</v>
      </c>
      <c r="G111" s="36">
        <f>H111+I111+J111+K111+O111</f>
        <v>0</v>
      </c>
      <c r="H111" s="36">
        <f>I111+J111+K111+O111+P111</f>
        <v>0</v>
      </c>
      <c r="I111" s="36">
        <f>J111+K111+O111+P111+Q111</f>
        <v>0</v>
      </c>
      <c r="J111" s="36">
        <f>K111+O111+P111+Q111+R111</f>
        <v>0</v>
      </c>
      <c r="K111" s="36">
        <f>O111+P111+Q111+R111+S111</f>
        <v>0</v>
      </c>
      <c r="L111" s="56">
        <v>0</v>
      </c>
      <c r="M111" s="56">
        <v>0</v>
      </c>
      <c r="N111" s="56">
        <v>0</v>
      </c>
      <c r="O111" s="141"/>
    </row>
    <row r="112" spans="1:15" s="27" customFormat="1" ht="15.75" thickBot="1">
      <c r="A112" s="144"/>
      <c r="B112" s="138"/>
      <c r="C112" s="144"/>
      <c r="D112" s="144"/>
      <c r="E112" s="34" t="s">
        <v>8</v>
      </c>
      <c r="F112" s="36">
        <f t="shared" si="8"/>
        <v>0</v>
      </c>
      <c r="G112" s="36">
        <f>H112+I112+J112+K112+O112</f>
        <v>0</v>
      </c>
      <c r="H112" s="36">
        <f>I112+J112+K112+O112+P112</f>
        <v>0</v>
      </c>
      <c r="I112" s="36">
        <f>J112+K112+O112+P112+Q112</f>
        <v>0</v>
      </c>
      <c r="J112" s="36">
        <f>K112+O112+P112+Q112+R112</f>
        <v>0</v>
      </c>
      <c r="K112" s="36">
        <f>O112+P112+Q112+R112+S112</f>
        <v>0</v>
      </c>
      <c r="L112" s="36">
        <v>0</v>
      </c>
      <c r="M112" s="36">
        <v>0</v>
      </c>
      <c r="N112" s="36">
        <v>0</v>
      </c>
      <c r="O112" s="141"/>
    </row>
    <row r="113" spans="1:15" s="27" customFormat="1" ht="36" customHeight="1" thickBot="1">
      <c r="A113" s="145"/>
      <c r="B113" s="139"/>
      <c r="C113" s="145"/>
      <c r="D113" s="145"/>
      <c r="E113" s="34" t="s">
        <v>12</v>
      </c>
      <c r="F113" s="36">
        <f t="shared" si="8"/>
        <v>24.4</v>
      </c>
      <c r="G113" s="36">
        <v>0</v>
      </c>
      <c r="H113" s="36">
        <v>0</v>
      </c>
      <c r="I113" s="36">
        <v>0</v>
      </c>
      <c r="J113" s="36">
        <v>0</v>
      </c>
      <c r="K113" s="36">
        <v>24.4</v>
      </c>
      <c r="L113" s="36">
        <v>0</v>
      </c>
      <c r="M113" s="36">
        <v>0</v>
      </c>
      <c r="N113" s="36">
        <v>0</v>
      </c>
      <c r="O113" s="142"/>
    </row>
    <row r="114" spans="1:15" s="27" customFormat="1" ht="36" customHeight="1" thickBot="1">
      <c r="A114" s="216" t="s">
        <v>229</v>
      </c>
      <c r="B114" s="146" t="s">
        <v>308</v>
      </c>
      <c r="C114" s="177" t="s">
        <v>323</v>
      </c>
      <c r="D114" s="140" t="s">
        <v>307</v>
      </c>
      <c r="E114" s="34" t="s">
        <v>4</v>
      </c>
      <c r="F114" s="97">
        <v>314</v>
      </c>
      <c r="G114" s="97">
        <v>0</v>
      </c>
      <c r="H114" s="97">
        <v>0</v>
      </c>
      <c r="I114" s="97">
        <v>0</v>
      </c>
      <c r="J114" s="97">
        <v>0</v>
      </c>
      <c r="K114" s="97">
        <v>0</v>
      </c>
      <c r="L114" s="126">
        <v>0.314</v>
      </c>
      <c r="M114" s="126">
        <v>0</v>
      </c>
      <c r="N114" s="126">
        <v>0</v>
      </c>
      <c r="O114" s="186" t="s">
        <v>313</v>
      </c>
    </row>
    <row r="115" spans="1:15" s="27" customFormat="1" ht="36" customHeight="1" thickBot="1">
      <c r="A115" s="217"/>
      <c r="B115" s="147"/>
      <c r="C115" s="178"/>
      <c r="D115" s="141"/>
      <c r="E115" s="34" t="s">
        <v>24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87"/>
    </row>
    <row r="116" spans="1:15" s="27" customFormat="1" ht="36" customHeight="1" thickBot="1">
      <c r="A116" s="217"/>
      <c r="B116" s="147"/>
      <c r="C116" s="178"/>
      <c r="D116" s="141"/>
      <c r="E116" s="34" t="s">
        <v>25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87"/>
    </row>
    <row r="117" spans="1:15" s="27" customFormat="1" ht="36" customHeight="1" thickBot="1">
      <c r="A117" s="217"/>
      <c r="B117" s="147"/>
      <c r="C117" s="178"/>
      <c r="D117" s="141"/>
      <c r="E117" s="34" t="s">
        <v>8</v>
      </c>
      <c r="F117" s="97">
        <v>0</v>
      </c>
      <c r="G117" s="97">
        <v>0</v>
      </c>
      <c r="H117" s="97">
        <v>0</v>
      </c>
      <c r="I117" s="97">
        <v>0</v>
      </c>
      <c r="J117" s="97">
        <v>0</v>
      </c>
      <c r="K117" s="97">
        <v>0</v>
      </c>
      <c r="L117" s="102">
        <v>0</v>
      </c>
      <c r="M117" s="102">
        <v>0</v>
      </c>
      <c r="N117" s="102">
        <v>0</v>
      </c>
      <c r="O117" s="187"/>
    </row>
    <row r="118" spans="1:15" s="27" customFormat="1" ht="36" customHeight="1" thickBot="1">
      <c r="A118" s="218"/>
      <c r="B118" s="148"/>
      <c r="C118" s="179"/>
      <c r="D118" s="142"/>
      <c r="E118" s="34" t="s">
        <v>12</v>
      </c>
      <c r="F118" s="97">
        <v>314</v>
      </c>
      <c r="G118" s="97">
        <v>0</v>
      </c>
      <c r="H118" s="97">
        <v>0</v>
      </c>
      <c r="I118" s="97">
        <v>0</v>
      </c>
      <c r="J118" s="97">
        <v>0</v>
      </c>
      <c r="K118" s="97">
        <v>0</v>
      </c>
      <c r="L118" s="97">
        <v>0.314</v>
      </c>
      <c r="M118" s="97">
        <v>0</v>
      </c>
      <c r="N118" s="97">
        <v>0</v>
      </c>
      <c r="O118" s="205"/>
    </row>
    <row r="119" spans="1:15" s="27" customFormat="1" ht="36" customHeight="1" thickBot="1">
      <c r="A119" s="213" t="s">
        <v>266</v>
      </c>
      <c r="B119" s="146" t="s">
        <v>325</v>
      </c>
      <c r="C119" s="140"/>
      <c r="D119" s="140" t="s">
        <v>307</v>
      </c>
      <c r="E119" s="34" t="s">
        <v>4</v>
      </c>
      <c r="F119" s="127">
        <v>0</v>
      </c>
      <c r="G119" s="127">
        <v>0</v>
      </c>
      <c r="H119" s="127">
        <v>0</v>
      </c>
      <c r="I119" s="127">
        <v>0</v>
      </c>
      <c r="J119" s="127">
        <v>0</v>
      </c>
      <c r="K119" s="127">
        <v>0</v>
      </c>
      <c r="L119" s="127">
        <v>0</v>
      </c>
      <c r="M119" s="127">
        <v>0</v>
      </c>
      <c r="N119" s="128">
        <v>0</v>
      </c>
      <c r="O119" s="187" t="s">
        <v>322</v>
      </c>
    </row>
    <row r="120" spans="1:15" s="27" customFormat="1" ht="36" customHeight="1" thickBot="1">
      <c r="A120" s="214"/>
      <c r="B120" s="147"/>
      <c r="C120" s="141"/>
      <c r="D120" s="141"/>
      <c r="E120" s="34" t="s">
        <v>24</v>
      </c>
      <c r="F120" s="127">
        <v>0</v>
      </c>
      <c r="G120" s="127">
        <v>0</v>
      </c>
      <c r="H120" s="127">
        <v>0</v>
      </c>
      <c r="I120" s="127">
        <v>0</v>
      </c>
      <c r="J120" s="127">
        <v>0</v>
      </c>
      <c r="K120" s="127">
        <v>0</v>
      </c>
      <c r="L120" s="127">
        <v>0</v>
      </c>
      <c r="M120" s="127">
        <v>0</v>
      </c>
      <c r="N120" s="127">
        <v>0</v>
      </c>
      <c r="O120" s="187"/>
    </row>
    <row r="121" spans="1:15" s="27" customFormat="1" ht="36" customHeight="1" thickBot="1">
      <c r="A121" s="214"/>
      <c r="B121" s="147"/>
      <c r="C121" s="141"/>
      <c r="D121" s="141"/>
      <c r="E121" s="34" t="s">
        <v>25</v>
      </c>
      <c r="F121" s="127">
        <v>0</v>
      </c>
      <c r="G121" s="127">
        <v>0</v>
      </c>
      <c r="H121" s="127">
        <v>0</v>
      </c>
      <c r="I121" s="127">
        <v>0</v>
      </c>
      <c r="J121" s="127">
        <v>0</v>
      </c>
      <c r="K121" s="127">
        <v>0</v>
      </c>
      <c r="L121" s="127">
        <v>0</v>
      </c>
      <c r="M121" s="127">
        <v>0</v>
      </c>
      <c r="N121" s="129">
        <v>0</v>
      </c>
      <c r="O121" s="187"/>
    </row>
    <row r="122" spans="1:15" s="27" customFormat="1" ht="36" customHeight="1" thickBot="1">
      <c r="A122" s="214"/>
      <c r="B122" s="147"/>
      <c r="C122" s="141"/>
      <c r="D122" s="141"/>
      <c r="E122" s="34" t="s">
        <v>8</v>
      </c>
      <c r="F122" s="127">
        <v>0</v>
      </c>
      <c r="G122" s="127">
        <v>0</v>
      </c>
      <c r="H122" s="127">
        <v>0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87"/>
    </row>
    <row r="123" spans="1:15" s="27" customFormat="1" ht="36" customHeight="1" thickBot="1">
      <c r="A123" s="215"/>
      <c r="B123" s="148"/>
      <c r="C123" s="142"/>
      <c r="D123" s="142"/>
      <c r="E123" s="34" t="s">
        <v>12</v>
      </c>
      <c r="F123" s="127">
        <v>0</v>
      </c>
      <c r="G123" s="127">
        <v>0</v>
      </c>
      <c r="H123" s="127">
        <v>0</v>
      </c>
      <c r="I123" s="127">
        <v>0</v>
      </c>
      <c r="J123" s="127">
        <v>0</v>
      </c>
      <c r="K123" s="127">
        <v>0</v>
      </c>
      <c r="L123" s="127">
        <v>0</v>
      </c>
      <c r="M123" s="127">
        <v>0</v>
      </c>
      <c r="N123" s="128">
        <v>0</v>
      </c>
      <c r="O123" s="205"/>
    </row>
    <row r="124" spans="1:15" s="17" customFormat="1" ht="16.5" thickBot="1">
      <c r="A124" s="140" t="s">
        <v>230</v>
      </c>
      <c r="B124" s="146" t="s">
        <v>27</v>
      </c>
      <c r="C124" s="140"/>
      <c r="D124" s="140" t="s">
        <v>307</v>
      </c>
      <c r="E124" s="20" t="s">
        <v>4</v>
      </c>
      <c r="F124" s="37">
        <f t="shared" ref="F124:F133" si="9">G124+H124+I124+J124+K124</f>
        <v>61.527000000000001</v>
      </c>
      <c r="G124" s="37">
        <f>G125+G126+G127+G128</f>
        <v>0</v>
      </c>
      <c r="H124" s="37">
        <f>H125+H126+H127+H128</f>
        <v>0</v>
      </c>
      <c r="I124" s="37">
        <f>I125+I126+I127+I128</f>
        <v>61.527000000000001</v>
      </c>
      <c r="J124" s="37">
        <f>J125+J126+J127+J128</f>
        <v>0</v>
      </c>
      <c r="K124" s="37">
        <f>K125+K126+K127+K128</f>
        <v>0</v>
      </c>
      <c r="L124" s="54">
        <v>0</v>
      </c>
      <c r="M124" s="54">
        <v>0</v>
      </c>
      <c r="N124" s="54">
        <v>0</v>
      </c>
      <c r="O124" s="140" t="s">
        <v>264</v>
      </c>
    </row>
    <row r="125" spans="1:15" s="17" customFormat="1" ht="16.5" thickBot="1">
      <c r="A125" s="141"/>
      <c r="B125" s="147"/>
      <c r="C125" s="141"/>
      <c r="D125" s="141"/>
      <c r="E125" s="20" t="s">
        <v>24</v>
      </c>
      <c r="F125" s="37">
        <f t="shared" si="9"/>
        <v>57.835999999999999</v>
      </c>
      <c r="G125" s="37">
        <v>0</v>
      </c>
      <c r="H125" s="37">
        <v>0</v>
      </c>
      <c r="I125" s="37">
        <v>57.835999999999999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141"/>
    </row>
    <row r="126" spans="1:15" s="17" customFormat="1" ht="16.5" thickBot="1">
      <c r="A126" s="141"/>
      <c r="B126" s="147"/>
      <c r="C126" s="141"/>
      <c r="D126" s="141"/>
      <c r="E126" s="20" t="s">
        <v>25</v>
      </c>
      <c r="F126" s="37">
        <f t="shared" si="9"/>
        <v>3.6909999999999998</v>
      </c>
      <c r="G126" s="37">
        <v>0</v>
      </c>
      <c r="H126" s="37">
        <v>0</v>
      </c>
      <c r="I126" s="37">
        <v>3.6909999999999998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141"/>
    </row>
    <row r="127" spans="1:15" s="17" customFormat="1" ht="16.5" thickBot="1">
      <c r="A127" s="141"/>
      <c r="B127" s="147"/>
      <c r="C127" s="141"/>
      <c r="D127" s="141"/>
      <c r="E127" s="20" t="s">
        <v>8</v>
      </c>
      <c r="F127" s="37">
        <f t="shared" si="9"/>
        <v>0</v>
      </c>
      <c r="G127" s="37">
        <f>H127+I127+J127+K127+O127</f>
        <v>0</v>
      </c>
      <c r="H127" s="37">
        <f>I127+J127+K127+O127+P127</f>
        <v>0</v>
      </c>
      <c r="I127" s="37">
        <f>J127+K127+O127+P127+Q127</f>
        <v>0</v>
      </c>
      <c r="J127" s="37">
        <f>K127+O127+P127+Q127+R127</f>
        <v>0</v>
      </c>
      <c r="K127" s="37">
        <v>0</v>
      </c>
      <c r="L127" s="37">
        <v>0</v>
      </c>
      <c r="M127" s="37">
        <v>0</v>
      </c>
      <c r="N127" s="37">
        <v>0</v>
      </c>
      <c r="O127" s="141"/>
    </row>
    <row r="128" spans="1:15" s="17" customFormat="1" ht="82.5" customHeight="1" thickBot="1">
      <c r="A128" s="142"/>
      <c r="B128" s="148"/>
      <c r="C128" s="142"/>
      <c r="D128" s="142"/>
      <c r="E128" s="20" t="s">
        <v>12</v>
      </c>
      <c r="F128" s="37">
        <f t="shared" si="9"/>
        <v>0</v>
      </c>
      <c r="G128" s="37">
        <f>H128+I128+J128+K128+O128</f>
        <v>0</v>
      </c>
      <c r="H128" s="37">
        <f>I128+J128+K128+O128+P128</f>
        <v>0</v>
      </c>
      <c r="I128" s="37">
        <f>J128+K128+O128+P128+Q128</f>
        <v>0</v>
      </c>
      <c r="J128" s="37">
        <f>K128+O128+P128+Q128+R128</f>
        <v>0</v>
      </c>
      <c r="K128" s="37">
        <f>O128+P128+Q128+R128+S128</f>
        <v>0</v>
      </c>
      <c r="L128" s="57">
        <v>0</v>
      </c>
      <c r="M128" s="57">
        <v>0</v>
      </c>
      <c r="N128" s="57">
        <v>0</v>
      </c>
      <c r="O128" s="142"/>
    </row>
    <row r="129" spans="1:15" s="17" customFormat="1" ht="16.5" thickBot="1">
      <c r="A129" s="140" t="s">
        <v>230</v>
      </c>
      <c r="B129" s="146" t="s">
        <v>29</v>
      </c>
      <c r="C129" s="140"/>
      <c r="D129" s="140" t="s">
        <v>307</v>
      </c>
      <c r="E129" s="20" t="s">
        <v>4</v>
      </c>
      <c r="F129" s="37">
        <f t="shared" si="9"/>
        <v>100</v>
      </c>
      <c r="G129" s="37">
        <f>G130+G131+G132+G133</f>
        <v>0</v>
      </c>
      <c r="H129" s="37">
        <f>H130+H131+H132+H133</f>
        <v>0</v>
      </c>
      <c r="I129" s="37">
        <f>I130+I131+I132+I133</f>
        <v>0</v>
      </c>
      <c r="J129" s="37">
        <f>J130+J131+J132+J133</f>
        <v>50</v>
      </c>
      <c r="K129" s="37">
        <f>K130+K131+K132+K133</f>
        <v>50</v>
      </c>
      <c r="L129" s="54">
        <v>0</v>
      </c>
      <c r="M129" s="54">
        <v>0</v>
      </c>
      <c r="N129" s="54">
        <v>0</v>
      </c>
      <c r="O129" s="140" t="s">
        <v>265</v>
      </c>
    </row>
    <row r="130" spans="1:15" s="17" customFormat="1" ht="16.5" thickBot="1">
      <c r="A130" s="141"/>
      <c r="B130" s="147"/>
      <c r="C130" s="141"/>
      <c r="D130" s="141"/>
      <c r="E130" s="20" t="s">
        <v>24</v>
      </c>
      <c r="F130" s="37">
        <f t="shared" si="9"/>
        <v>90</v>
      </c>
      <c r="G130" s="37">
        <v>0</v>
      </c>
      <c r="H130" s="37">
        <v>0</v>
      </c>
      <c r="I130" s="37">
        <v>0</v>
      </c>
      <c r="J130" s="37">
        <v>45</v>
      </c>
      <c r="K130" s="37">
        <v>45</v>
      </c>
      <c r="L130" s="37">
        <v>0</v>
      </c>
      <c r="M130" s="37">
        <v>0</v>
      </c>
      <c r="N130" s="37">
        <v>0</v>
      </c>
      <c r="O130" s="141"/>
    </row>
    <row r="131" spans="1:15" s="17" customFormat="1" ht="16.5" thickBot="1">
      <c r="A131" s="141"/>
      <c r="B131" s="147"/>
      <c r="C131" s="141"/>
      <c r="D131" s="141"/>
      <c r="E131" s="20" t="s">
        <v>25</v>
      </c>
      <c r="F131" s="37">
        <f t="shared" si="9"/>
        <v>10</v>
      </c>
      <c r="G131" s="37">
        <v>0</v>
      </c>
      <c r="H131" s="37">
        <v>0</v>
      </c>
      <c r="I131" s="37">
        <v>0</v>
      </c>
      <c r="J131" s="37">
        <v>5</v>
      </c>
      <c r="K131" s="37">
        <v>5</v>
      </c>
      <c r="L131" s="55">
        <v>0</v>
      </c>
      <c r="M131" s="55">
        <v>0</v>
      </c>
      <c r="N131" s="55">
        <v>0</v>
      </c>
      <c r="O131" s="141"/>
    </row>
    <row r="132" spans="1:15" s="17" customFormat="1" ht="16.5" thickBot="1">
      <c r="A132" s="141"/>
      <c r="B132" s="147"/>
      <c r="C132" s="141"/>
      <c r="D132" s="141"/>
      <c r="E132" s="20" t="s">
        <v>8</v>
      </c>
      <c r="F132" s="37">
        <f t="shared" si="9"/>
        <v>0</v>
      </c>
      <c r="G132" s="37">
        <f>H132+I132+J132+K132+O132</f>
        <v>0</v>
      </c>
      <c r="H132" s="37">
        <f>I132+J132+K132+O132+P132</f>
        <v>0</v>
      </c>
      <c r="I132" s="37">
        <f>J132+K132+O132+P132+Q132</f>
        <v>0</v>
      </c>
      <c r="J132" s="37">
        <f>K132+O132+P132+Q132+R132</f>
        <v>0</v>
      </c>
      <c r="K132" s="37">
        <f>O132+P132+Q132+R132+S132</f>
        <v>0</v>
      </c>
      <c r="L132" s="37">
        <v>0</v>
      </c>
      <c r="M132" s="37">
        <v>0</v>
      </c>
      <c r="N132" s="37">
        <v>0</v>
      </c>
      <c r="O132" s="141"/>
    </row>
    <row r="133" spans="1:15" s="17" customFormat="1" ht="16.5" thickBot="1">
      <c r="A133" s="142"/>
      <c r="B133" s="148"/>
      <c r="C133" s="142"/>
      <c r="D133" s="142"/>
      <c r="E133" s="20" t="s">
        <v>12</v>
      </c>
      <c r="F133" s="37">
        <f t="shared" si="9"/>
        <v>0</v>
      </c>
      <c r="G133" s="37">
        <f>H133+I133+J133+K133+O133</f>
        <v>0</v>
      </c>
      <c r="H133" s="37">
        <f>I133+J133+K133+O133+P133</f>
        <v>0</v>
      </c>
      <c r="I133" s="37">
        <f>J133+K133+O133+P133+Q133</f>
        <v>0</v>
      </c>
      <c r="J133" s="37">
        <f>K133+O133+P133+Q133+R133</f>
        <v>0</v>
      </c>
      <c r="K133" s="37">
        <f>O133+P133+Q133+R133+S133</f>
        <v>0</v>
      </c>
      <c r="L133" s="57">
        <v>0</v>
      </c>
      <c r="M133" s="57">
        <v>0</v>
      </c>
      <c r="N133" s="57">
        <v>0</v>
      </c>
      <c r="O133" s="142"/>
    </row>
    <row r="134" spans="1:15" s="17" customFormat="1" ht="16.5" thickBot="1">
      <c r="A134" s="24" t="s">
        <v>188</v>
      </c>
      <c r="B134" s="154" t="s">
        <v>232</v>
      </c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</row>
    <row r="135" spans="1:15" s="26" customFormat="1" ht="16.5" customHeight="1" thickBot="1">
      <c r="A135" s="140" t="s">
        <v>41</v>
      </c>
      <c r="B135" s="146" t="s">
        <v>267</v>
      </c>
      <c r="C135" s="140"/>
      <c r="D135" s="140" t="s">
        <v>307</v>
      </c>
      <c r="E135" s="20" t="s">
        <v>4</v>
      </c>
      <c r="F135" s="20">
        <f t="shared" ref="F135:F149" si="10">G135+H135+I135+J135+K135</f>
        <v>2.0949999999999998</v>
      </c>
      <c r="G135" s="20">
        <f>G136+G137+G138+G139</f>
        <v>0.30399999999999999</v>
      </c>
      <c r="H135" s="20">
        <f>H136+H137+H138+H139</f>
        <v>0.42199999999999999</v>
      </c>
      <c r="I135" s="20">
        <f>I136+I137+I138+I139</f>
        <v>1.369</v>
      </c>
      <c r="J135" s="20">
        <f>J136+J137+J138+J139</f>
        <v>0</v>
      </c>
      <c r="K135" s="20">
        <f>K136+K137+K138+K139</f>
        <v>0</v>
      </c>
      <c r="L135" s="43">
        <v>0</v>
      </c>
      <c r="M135" s="43">
        <v>0</v>
      </c>
      <c r="N135" s="43">
        <v>0</v>
      </c>
      <c r="O135" s="186" t="s">
        <v>315</v>
      </c>
    </row>
    <row r="136" spans="1:15" s="26" customFormat="1" ht="16.5" thickBot="1">
      <c r="A136" s="141"/>
      <c r="B136" s="147"/>
      <c r="C136" s="141"/>
      <c r="D136" s="141"/>
      <c r="E136" s="20" t="s">
        <v>24</v>
      </c>
      <c r="F136" s="20">
        <f t="shared" si="10"/>
        <v>0</v>
      </c>
      <c r="G136" s="20">
        <f>H136+I136+J136+K136+O136</f>
        <v>0</v>
      </c>
      <c r="H136" s="20">
        <f>I136+J136+K136+O136+P136</f>
        <v>0</v>
      </c>
      <c r="I136" s="20">
        <f>J136+K136+O136+P136+Q136</f>
        <v>0</v>
      </c>
      <c r="J136" s="20">
        <f>K136+O136+P136+Q136+R136</f>
        <v>0</v>
      </c>
      <c r="K136" s="20">
        <f>O136+P136+Q136+R136+S136</f>
        <v>0</v>
      </c>
      <c r="L136" s="20">
        <v>0</v>
      </c>
      <c r="M136" s="20">
        <v>0</v>
      </c>
      <c r="N136" s="20">
        <v>0</v>
      </c>
      <c r="O136" s="187"/>
    </row>
    <row r="137" spans="1:15" s="26" customFormat="1" ht="16.5" thickBot="1">
      <c r="A137" s="141"/>
      <c r="B137" s="147"/>
      <c r="C137" s="141"/>
      <c r="D137" s="141"/>
      <c r="E137" s="20" t="s">
        <v>25</v>
      </c>
      <c r="F137" s="20">
        <f t="shared" si="10"/>
        <v>0</v>
      </c>
      <c r="G137" s="20">
        <f>H137+I137+J137+K137+O137</f>
        <v>0</v>
      </c>
      <c r="H137" s="20">
        <f>I137+J137+K137+O137+P137</f>
        <v>0</v>
      </c>
      <c r="I137" s="20">
        <f>J137+K137+O137+P137+Q137</f>
        <v>0</v>
      </c>
      <c r="J137" s="20">
        <f>K137+O137+P137+Q137+R137</f>
        <v>0</v>
      </c>
      <c r="K137" s="20">
        <f>O137+P137+Q137+R137+S137</f>
        <v>0</v>
      </c>
      <c r="L137" s="44">
        <v>0</v>
      </c>
      <c r="M137" s="44">
        <v>0</v>
      </c>
      <c r="N137" s="44">
        <v>0</v>
      </c>
      <c r="O137" s="187"/>
    </row>
    <row r="138" spans="1:15" s="26" customFormat="1" ht="16.5" thickBot="1">
      <c r="A138" s="141"/>
      <c r="B138" s="147"/>
      <c r="C138" s="141"/>
      <c r="D138" s="141"/>
      <c r="E138" s="20" t="s">
        <v>8</v>
      </c>
      <c r="F138" s="20">
        <f t="shared" si="10"/>
        <v>2.0949999999999998</v>
      </c>
      <c r="G138" s="20">
        <v>0.30399999999999999</v>
      </c>
      <c r="H138" s="20">
        <v>0.42199999999999999</v>
      </c>
      <c r="I138" s="20">
        <v>1.369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187"/>
    </row>
    <row r="139" spans="1:15" s="26" customFormat="1" ht="16.5" thickBot="1">
      <c r="A139" s="142"/>
      <c r="B139" s="148"/>
      <c r="C139" s="142"/>
      <c r="D139" s="142"/>
      <c r="E139" s="20" t="s">
        <v>12</v>
      </c>
      <c r="F139" s="20">
        <f t="shared" si="10"/>
        <v>0</v>
      </c>
      <c r="G139" s="20">
        <f>H139+I139+J139+K139+O139</f>
        <v>0</v>
      </c>
      <c r="H139" s="20">
        <f>I139+J139+K139+O139+P139</f>
        <v>0</v>
      </c>
      <c r="I139" s="20">
        <f>J139+K139+O139+P139+Q139</f>
        <v>0</v>
      </c>
      <c r="J139" s="20">
        <f>K139+O139+P139+Q139+R139</f>
        <v>0</v>
      </c>
      <c r="K139" s="20">
        <f>O139+P139+Q139+R139+S139</f>
        <v>0</v>
      </c>
      <c r="L139" s="45">
        <v>0</v>
      </c>
      <c r="M139" s="45">
        <v>0</v>
      </c>
      <c r="N139" s="45">
        <v>0</v>
      </c>
      <c r="O139" s="205"/>
    </row>
    <row r="140" spans="1:15" s="26" customFormat="1" ht="16.5" thickBot="1">
      <c r="A140" s="140" t="s">
        <v>42</v>
      </c>
      <c r="B140" s="146" t="s">
        <v>231</v>
      </c>
      <c r="C140" s="140" t="s">
        <v>30</v>
      </c>
      <c r="D140" s="140" t="s">
        <v>307</v>
      </c>
      <c r="E140" s="20" t="s">
        <v>4</v>
      </c>
      <c r="F140" s="20">
        <f t="shared" si="10"/>
        <v>21.21</v>
      </c>
      <c r="G140" s="20">
        <f>G141+G142+G143+G144</f>
        <v>21.21</v>
      </c>
      <c r="H140" s="20">
        <f>H141+H142+H143+H144</f>
        <v>0</v>
      </c>
      <c r="I140" s="20">
        <f>I141+I142+I143+I144</f>
        <v>0</v>
      </c>
      <c r="J140" s="20">
        <f>J141+J142+J143+J144</f>
        <v>0</v>
      </c>
      <c r="K140" s="20">
        <f>K141+K142+K143+K144</f>
        <v>0</v>
      </c>
      <c r="L140" s="43">
        <v>0</v>
      </c>
      <c r="M140" s="43">
        <v>0</v>
      </c>
      <c r="N140" s="43">
        <v>0</v>
      </c>
      <c r="O140" s="186" t="s">
        <v>320</v>
      </c>
    </row>
    <row r="141" spans="1:15" s="26" customFormat="1" ht="16.5" thickBot="1">
      <c r="A141" s="141"/>
      <c r="B141" s="147"/>
      <c r="C141" s="141"/>
      <c r="D141" s="141"/>
      <c r="E141" s="20" t="s">
        <v>24</v>
      </c>
      <c r="F141" s="20">
        <f t="shared" si="10"/>
        <v>0</v>
      </c>
      <c r="G141" s="20">
        <f>H141+I141+J141+K141+O141</f>
        <v>0</v>
      </c>
      <c r="H141" s="20">
        <f>I141+J141+K141+O141+P141</f>
        <v>0</v>
      </c>
      <c r="I141" s="20">
        <f>J141+K141+O141+P141+Q141</f>
        <v>0</v>
      </c>
      <c r="J141" s="20">
        <f>K141+O141+P141+Q141+R141</f>
        <v>0</v>
      </c>
      <c r="K141" s="20">
        <f>O141+P141+Q141+R141+S141</f>
        <v>0</v>
      </c>
      <c r="L141" s="20">
        <v>0</v>
      </c>
      <c r="M141" s="20">
        <v>0</v>
      </c>
      <c r="N141" s="20">
        <v>0</v>
      </c>
      <c r="O141" s="187"/>
    </row>
    <row r="142" spans="1:15" s="26" customFormat="1" ht="16.5" thickBot="1">
      <c r="A142" s="141"/>
      <c r="B142" s="147"/>
      <c r="C142" s="141"/>
      <c r="D142" s="141"/>
      <c r="E142" s="20" t="s">
        <v>25</v>
      </c>
      <c r="F142" s="20">
        <f t="shared" si="10"/>
        <v>0</v>
      </c>
      <c r="G142" s="20">
        <f>H142+I142+J142+K142+O142</f>
        <v>0</v>
      </c>
      <c r="H142" s="20">
        <f>I142+J142+K142+O142+P142</f>
        <v>0</v>
      </c>
      <c r="I142" s="20">
        <f>J142+K142+O142+P142+Q142</f>
        <v>0</v>
      </c>
      <c r="J142" s="20">
        <f>K142+O142+P142+Q142+R142</f>
        <v>0</v>
      </c>
      <c r="K142" s="43"/>
      <c r="L142" s="44">
        <v>0</v>
      </c>
      <c r="M142" s="44">
        <v>0</v>
      </c>
      <c r="N142" s="44">
        <v>0</v>
      </c>
      <c r="O142" s="187"/>
    </row>
    <row r="143" spans="1:15" s="26" customFormat="1" ht="16.5" thickBot="1">
      <c r="A143" s="141"/>
      <c r="B143" s="147"/>
      <c r="C143" s="141"/>
      <c r="D143" s="141"/>
      <c r="E143" s="20" t="s">
        <v>8</v>
      </c>
      <c r="F143" s="20">
        <f t="shared" si="10"/>
        <v>0</v>
      </c>
      <c r="G143" s="20">
        <f>H143+I143+J143+K143+O143</f>
        <v>0</v>
      </c>
      <c r="H143" s="20">
        <f>I143+J143+K143+O143+P143</f>
        <v>0</v>
      </c>
      <c r="I143" s="20">
        <f>J143+K143+O143+P143+Q143</f>
        <v>0</v>
      </c>
      <c r="J143" s="20">
        <f>K143+O143+P143+Q143+R143</f>
        <v>0</v>
      </c>
      <c r="K143" s="20">
        <f>O143+P143+Q143+R143+S143</f>
        <v>0</v>
      </c>
      <c r="L143" s="20">
        <v>0</v>
      </c>
      <c r="M143" s="20">
        <v>0</v>
      </c>
      <c r="N143" s="20">
        <v>0</v>
      </c>
      <c r="O143" s="187"/>
    </row>
    <row r="144" spans="1:15" s="26" customFormat="1" ht="16.5" thickBot="1">
      <c r="A144" s="142"/>
      <c r="B144" s="148"/>
      <c r="C144" s="142"/>
      <c r="D144" s="142"/>
      <c r="E144" s="20" t="s">
        <v>12</v>
      </c>
      <c r="F144" s="20">
        <f t="shared" si="10"/>
        <v>21.21</v>
      </c>
      <c r="G144" s="20">
        <v>21.21</v>
      </c>
      <c r="H144" s="20">
        <v>0</v>
      </c>
      <c r="I144" s="20">
        <v>0</v>
      </c>
      <c r="J144" s="20">
        <v>0</v>
      </c>
      <c r="K144" s="45">
        <v>0</v>
      </c>
      <c r="L144" s="45">
        <v>0</v>
      </c>
      <c r="M144" s="45">
        <v>0</v>
      </c>
      <c r="N144" s="45">
        <v>0</v>
      </c>
      <c r="O144" s="205"/>
    </row>
    <row r="145" spans="1:15" s="26" customFormat="1" ht="16.5" thickBot="1">
      <c r="A145" s="140" t="s">
        <v>189</v>
      </c>
      <c r="B145" s="146" t="s">
        <v>191</v>
      </c>
      <c r="C145" s="140" t="s">
        <v>30</v>
      </c>
      <c r="D145" s="140" t="s">
        <v>261</v>
      </c>
      <c r="E145" s="20" t="s">
        <v>4</v>
      </c>
      <c r="F145" s="20">
        <f t="shared" si="10"/>
        <v>0.16500000000000001</v>
      </c>
      <c r="G145" s="20">
        <f>G146+G147+G148+G149</f>
        <v>0</v>
      </c>
      <c r="H145" s="20">
        <f>H146+H147+H148+H149</f>
        <v>0.16500000000000001</v>
      </c>
      <c r="I145" s="20">
        <f>I146+I147+I148+I149</f>
        <v>0</v>
      </c>
      <c r="J145" s="20">
        <f>J146+J147+J148+J149</f>
        <v>0</v>
      </c>
      <c r="K145" s="20">
        <f>K146+K147+K148+K149</f>
        <v>0</v>
      </c>
      <c r="L145" s="43">
        <v>0</v>
      </c>
      <c r="M145" s="43">
        <v>0</v>
      </c>
      <c r="N145" s="43">
        <v>0</v>
      </c>
      <c r="O145" s="186" t="s">
        <v>321</v>
      </c>
    </row>
    <row r="146" spans="1:15" s="26" customFormat="1" ht="16.5" thickBot="1">
      <c r="A146" s="141"/>
      <c r="B146" s="147"/>
      <c r="C146" s="141"/>
      <c r="D146" s="141"/>
      <c r="E146" s="20" t="s">
        <v>24</v>
      </c>
      <c r="F146" s="20">
        <f t="shared" si="10"/>
        <v>0</v>
      </c>
      <c r="G146" s="20">
        <f>G147+G148+G149+G150</f>
        <v>0</v>
      </c>
      <c r="H146" s="20">
        <v>0</v>
      </c>
      <c r="I146" s="20">
        <v>0</v>
      </c>
      <c r="J146" s="20"/>
      <c r="K146" s="20">
        <v>0</v>
      </c>
      <c r="L146" s="43">
        <v>0</v>
      </c>
      <c r="M146" s="43">
        <v>0</v>
      </c>
      <c r="N146" s="43">
        <v>0</v>
      </c>
      <c r="O146" s="187"/>
    </row>
    <row r="147" spans="1:15" s="26" customFormat="1" ht="16.5" thickBot="1">
      <c r="A147" s="141"/>
      <c r="B147" s="147"/>
      <c r="C147" s="141"/>
      <c r="D147" s="141"/>
      <c r="E147" s="20" t="s">
        <v>25</v>
      </c>
      <c r="F147" s="20">
        <f t="shared" si="10"/>
        <v>0</v>
      </c>
      <c r="G147" s="20">
        <f>G148+G149+G150+G151</f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187"/>
    </row>
    <row r="148" spans="1:15" s="26" customFormat="1" ht="16.5" thickBot="1">
      <c r="A148" s="141"/>
      <c r="B148" s="147"/>
      <c r="C148" s="141"/>
      <c r="D148" s="141"/>
      <c r="E148" s="20" t="s">
        <v>8</v>
      </c>
      <c r="F148" s="20">
        <f t="shared" si="10"/>
        <v>0</v>
      </c>
      <c r="G148" s="20">
        <f>G149+G150+G151+G152</f>
        <v>0</v>
      </c>
      <c r="H148" s="20">
        <v>0</v>
      </c>
      <c r="I148" s="20">
        <v>0</v>
      </c>
      <c r="J148" s="20">
        <v>0</v>
      </c>
      <c r="K148" s="20">
        <v>0</v>
      </c>
      <c r="L148" s="45">
        <v>0</v>
      </c>
      <c r="M148" s="45">
        <v>0</v>
      </c>
      <c r="N148" s="45">
        <v>0</v>
      </c>
      <c r="O148" s="187"/>
    </row>
    <row r="149" spans="1:15" s="26" customFormat="1" ht="16.5" thickBot="1">
      <c r="A149" s="142"/>
      <c r="B149" s="148"/>
      <c r="C149" s="142"/>
      <c r="D149" s="142"/>
      <c r="E149" s="20" t="s">
        <v>12</v>
      </c>
      <c r="F149" s="20">
        <f t="shared" si="10"/>
        <v>0.16500000000000001</v>
      </c>
      <c r="G149" s="20">
        <f>G150+G151+G152+G153</f>
        <v>0</v>
      </c>
      <c r="H149" s="20">
        <v>0.16500000000000001</v>
      </c>
      <c r="I149" s="20">
        <v>0</v>
      </c>
      <c r="J149" s="20">
        <v>0</v>
      </c>
      <c r="K149" s="20">
        <v>0</v>
      </c>
      <c r="L149" s="45">
        <v>0</v>
      </c>
      <c r="M149" s="45">
        <v>0</v>
      </c>
      <c r="N149" s="45">
        <v>0</v>
      </c>
      <c r="O149" s="205"/>
    </row>
    <row r="150" spans="1:15" s="19" customFormat="1" ht="16.5" thickBot="1">
      <c r="A150" s="188" t="s">
        <v>192</v>
      </c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</row>
    <row r="151" spans="1:15" s="19" customFormat="1" ht="16.5" thickBot="1">
      <c r="A151" s="190" t="s">
        <v>193</v>
      </c>
      <c r="B151" s="191"/>
      <c r="C151" s="191"/>
      <c r="D151" s="191"/>
      <c r="E151" s="191"/>
      <c r="F151" s="191"/>
      <c r="G151" s="191"/>
      <c r="H151" s="191"/>
      <c r="I151" s="191"/>
      <c r="J151" s="191"/>
      <c r="K151" s="191"/>
      <c r="L151" s="191"/>
      <c r="M151" s="191"/>
      <c r="N151" s="191"/>
      <c r="O151" s="192"/>
    </row>
    <row r="152" spans="1:15" s="19" customFormat="1" ht="16.5" thickBot="1">
      <c r="A152" s="24" t="s">
        <v>165</v>
      </c>
      <c r="B152" s="154" t="s">
        <v>75</v>
      </c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</row>
    <row r="153" spans="1:15" s="19" customFormat="1" ht="16.5" customHeight="1" thickBot="1">
      <c r="A153" s="140" t="s">
        <v>7</v>
      </c>
      <c r="B153" s="165" t="s">
        <v>194</v>
      </c>
      <c r="C153" s="140"/>
      <c r="D153" s="140" t="s">
        <v>307</v>
      </c>
      <c r="E153" s="20" t="s">
        <v>4</v>
      </c>
      <c r="F153" s="20">
        <f t="shared" ref="F153:K153" si="11">F158+F163</f>
        <v>17.061</v>
      </c>
      <c r="G153" s="20">
        <f t="shared" si="11"/>
        <v>0</v>
      </c>
      <c r="H153" s="20">
        <f t="shared" si="11"/>
        <v>5.9209999999999994</v>
      </c>
      <c r="I153" s="20">
        <f t="shared" si="11"/>
        <v>11.14</v>
      </c>
      <c r="J153" s="20">
        <f t="shared" si="11"/>
        <v>0</v>
      </c>
      <c r="K153" s="43">
        <f t="shared" si="11"/>
        <v>0</v>
      </c>
      <c r="L153" s="43">
        <v>0</v>
      </c>
      <c r="M153" s="43">
        <v>0</v>
      </c>
      <c r="N153" s="43">
        <v>0</v>
      </c>
      <c r="O153" s="140" t="s">
        <v>268</v>
      </c>
    </row>
    <row r="154" spans="1:15" s="19" customFormat="1" ht="16.5" thickBot="1">
      <c r="A154" s="141"/>
      <c r="B154" s="166"/>
      <c r="C154" s="141"/>
      <c r="D154" s="141"/>
      <c r="E154" s="20" t="s">
        <v>24</v>
      </c>
      <c r="F154" s="20">
        <f t="shared" ref="F154:K157" si="12">F159+F164</f>
        <v>0</v>
      </c>
      <c r="G154" s="20">
        <f t="shared" si="12"/>
        <v>0</v>
      </c>
      <c r="H154" s="20">
        <f t="shared" si="12"/>
        <v>0</v>
      </c>
      <c r="I154" s="20">
        <f t="shared" si="12"/>
        <v>0</v>
      </c>
      <c r="J154" s="20">
        <f t="shared" si="12"/>
        <v>0</v>
      </c>
      <c r="K154" s="20">
        <f t="shared" si="12"/>
        <v>0</v>
      </c>
      <c r="L154" s="20">
        <v>0</v>
      </c>
      <c r="M154" s="20">
        <v>0</v>
      </c>
      <c r="N154" s="20">
        <v>0</v>
      </c>
      <c r="O154" s="141"/>
    </row>
    <row r="155" spans="1:15" s="19" customFormat="1" ht="16.5" thickBot="1">
      <c r="A155" s="141"/>
      <c r="B155" s="166"/>
      <c r="C155" s="141"/>
      <c r="D155" s="141"/>
      <c r="E155" s="20" t="s">
        <v>25</v>
      </c>
      <c r="F155" s="20">
        <f t="shared" si="12"/>
        <v>10.818999999999999</v>
      </c>
      <c r="G155" s="20">
        <f t="shared" si="12"/>
        <v>0</v>
      </c>
      <c r="H155" s="20">
        <f t="shared" si="12"/>
        <v>2.7189999999999999</v>
      </c>
      <c r="I155" s="20">
        <f t="shared" si="12"/>
        <v>8.1</v>
      </c>
      <c r="J155" s="20">
        <f t="shared" si="12"/>
        <v>0</v>
      </c>
      <c r="K155" s="45">
        <f t="shared" si="12"/>
        <v>0</v>
      </c>
      <c r="L155" s="44">
        <v>0</v>
      </c>
      <c r="M155" s="44">
        <v>0</v>
      </c>
      <c r="N155" s="44">
        <v>0</v>
      </c>
      <c r="O155" s="141"/>
    </row>
    <row r="156" spans="1:15" s="19" customFormat="1" ht="16.5" thickBot="1">
      <c r="A156" s="141"/>
      <c r="B156" s="166"/>
      <c r="C156" s="141"/>
      <c r="D156" s="141"/>
      <c r="E156" s="20" t="s">
        <v>8</v>
      </c>
      <c r="F156" s="20">
        <f t="shared" si="12"/>
        <v>6.2420000000000009</v>
      </c>
      <c r="G156" s="20">
        <f t="shared" si="12"/>
        <v>0</v>
      </c>
      <c r="H156" s="20">
        <f t="shared" si="12"/>
        <v>3.202</v>
      </c>
      <c r="I156" s="20">
        <f t="shared" si="12"/>
        <v>3.04</v>
      </c>
      <c r="J156" s="20">
        <f t="shared" si="12"/>
        <v>0</v>
      </c>
      <c r="K156" s="20">
        <f t="shared" si="12"/>
        <v>0</v>
      </c>
      <c r="L156" s="43">
        <v>0</v>
      </c>
      <c r="M156" s="43">
        <v>0</v>
      </c>
      <c r="N156" s="43">
        <v>0</v>
      </c>
      <c r="O156" s="141"/>
    </row>
    <row r="157" spans="1:15" s="19" customFormat="1" ht="16.5" thickBot="1">
      <c r="A157" s="142"/>
      <c r="B157" s="167"/>
      <c r="C157" s="142"/>
      <c r="D157" s="142"/>
      <c r="E157" s="20" t="s">
        <v>12</v>
      </c>
      <c r="F157" s="20">
        <f t="shared" si="12"/>
        <v>0</v>
      </c>
      <c r="G157" s="20">
        <f t="shared" si="12"/>
        <v>0</v>
      </c>
      <c r="H157" s="20">
        <f t="shared" si="12"/>
        <v>0</v>
      </c>
      <c r="I157" s="20">
        <f t="shared" si="12"/>
        <v>0</v>
      </c>
      <c r="J157" s="20">
        <f t="shared" si="12"/>
        <v>0</v>
      </c>
      <c r="K157" s="20">
        <f t="shared" si="12"/>
        <v>0</v>
      </c>
      <c r="L157" s="20">
        <v>0</v>
      </c>
      <c r="M157" s="20">
        <v>0</v>
      </c>
      <c r="N157" s="20">
        <v>0</v>
      </c>
      <c r="O157" s="141"/>
    </row>
    <row r="158" spans="1:15" s="15" customFormat="1" ht="15.75" thickBot="1">
      <c r="A158" s="143" t="s">
        <v>167</v>
      </c>
      <c r="B158" s="174" t="s">
        <v>212</v>
      </c>
      <c r="C158" s="143"/>
      <c r="D158" s="143" t="s">
        <v>307</v>
      </c>
      <c r="E158" s="34" t="s">
        <v>4</v>
      </c>
      <c r="F158" s="34">
        <f t="shared" ref="F158:F167" si="13">G158+H158+I158+J158+K158</f>
        <v>12.85</v>
      </c>
      <c r="G158" s="34">
        <f>G159+G160+G161+G162</f>
        <v>0</v>
      </c>
      <c r="H158" s="34">
        <f>H159+H160+H161+H162</f>
        <v>5.9209999999999994</v>
      </c>
      <c r="I158" s="34">
        <f>I159+I160+I161+I162</f>
        <v>6.9290000000000003</v>
      </c>
      <c r="J158" s="34">
        <f>J159+J160+J161+J162</f>
        <v>0</v>
      </c>
      <c r="K158" s="34">
        <f>K159+K160+K161+K162</f>
        <v>0</v>
      </c>
      <c r="L158" s="46">
        <v>0</v>
      </c>
      <c r="M158" s="46">
        <v>0</v>
      </c>
      <c r="N158" s="46">
        <v>0</v>
      </c>
      <c r="O158" s="141"/>
    </row>
    <row r="159" spans="1:15" s="15" customFormat="1" ht="15.75" thickBot="1">
      <c r="A159" s="144"/>
      <c r="B159" s="175"/>
      <c r="C159" s="144"/>
      <c r="D159" s="144"/>
      <c r="E159" s="34" t="s">
        <v>24</v>
      </c>
      <c r="F159" s="34">
        <f t="shared" si="13"/>
        <v>0</v>
      </c>
      <c r="G159" s="34">
        <v>0</v>
      </c>
      <c r="H159" s="34"/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141"/>
    </row>
    <row r="160" spans="1:15" s="15" customFormat="1" ht="15.75" thickBot="1">
      <c r="A160" s="144"/>
      <c r="B160" s="175"/>
      <c r="C160" s="144"/>
      <c r="D160" s="144"/>
      <c r="E160" s="34" t="s">
        <v>25</v>
      </c>
      <c r="F160" s="34">
        <f t="shared" si="13"/>
        <v>6.8189999999999991</v>
      </c>
      <c r="G160" s="34"/>
      <c r="H160" s="34">
        <v>2.7189999999999999</v>
      </c>
      <c r="I160" s="34">
        <v>4.0999999999999996</v>
      </c>
      <c r="J160" s="34">
        <v>0</v>
      </c>
      <c r="K160" s="34">
        <v>0</v>
      </c>
      <c r="L160" s="46">
        <v>0</v>
      </c>
      <c r="M160" s="46">
        <v>0</v>
      </c>
      <c r="N160" s="46">
        <v>0</v>
      </c>
      <c r="O160" s="141"/>
    </row>
    <row r="161" spans="1:15" s="15" customFormat="1" ht="15.75" thickBot="1">
      <c r="A161" s="144"/>
      <c r="B161" s="175"/>
      <c r="C161" s="144"/>
      <c r="D161" s="144"/>
      <c r="E161" s="34" t="s">
        <v>8</v>
      </c>
      <c r="F161" s="34">
        <f t="shared" si="13"/>
        <v>6.0310000000000006</v>
      </c>
      <c r="G161" s="34"/>
      <c r="H161" s="34">
        <v>3.202</v>
      </c>
      <c r="I161" s="34">
        <v>2.8290000000000002</v>
      </c>
      <c r="J161" s="34">
        <v>0</v>
      </c>
      <c r="K161" s="34">
        <v>0</v>
      </c>
      <c r="L161" s="42">
        <v>0</v>
      </c>
      <c r="M161" s="42">
        <v>0</v>
      </c>
      <c r="N161" s="42">
        <v>0</v>
      </c>
      <c r="O161" s="141"/>
    </row>
    <row r="162" spans="1:15" s="15" customFormat="1" ht="15.75" thickBot="1">
      <c r="A162" s="145"/>
      <c r="B162" s="176"/>
      <c r="C162" s="145"/>
      <c r="D162" s="145"/>
      <c r="E162" s="34" t="s">
        <v>12</v>
      </c>
      <c r="F162" s="34">
        <f t="shared" si="13"/>
        <v>0</v>
      </c>
      <c r="G162" s="34">
        <v>0</v>
      </c>
      <c r="H162" s="34"/>
      <c r="I162" s="34"/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141"/>
    </row>
    <row r="163" spans="1:15" s="15" customFormat="1" ht="15.75" thickBot="1">
      <c r="A163" s="143" t="s">
        <v>168</v>
      </c>
      <c r="B163" s="174" t="s">
        <v>233</v>
      </c>
      <c r="C163" s="143"/>
      <c r="D163" s="143" t="s">
        <v>307</v>
      </c>
      <c r="E163" s="34" t="s">
        <v>4</v>
      </c>
      <c r="F163" s="34">
        <f t="shared" si="13"/>
        <v>4.2110000000000003</v>
      </c>
      <c r="G163" s="34">
        <f>G164+G165+G166+G167</f>
        <v>0</v>
      </c>
      <c r="H163" s="34">
        <f>H164+H165+H166+H167</f>
        <v>0</v>
      </c>
      <c r="I163" s="34">
        <f>I164+I165+I166+I167</f>
        <v>4.2110000000000003</v>
      </c>
      <c r="J163" s="34">
        <f>J164+J165+J166+J167</f>
        <v>0</v>
      </c>
      <c r="K163" s="34">
        <v>0</v>
      </c>
      <c r="L163" s="47">
        <v>0</v>
      </c>
      <c r="M163" s="47">
        <v>0</v>
      </c>
      <c r="N163" s="47">
        <v>0</v>
      </c>
      <c r="O163" s="141"/>
    </row>
    <row r="164" spans="1:15" s="15" customFormat="1" ht="15.75" thickBot="1">
      <c r="A164" s="144"/>
      <c r="B164" s="175"/>
      <c r="C164" s="144"/>
      <c r="D164" s="144"/>
      <c r="E164" s="34" t="s">
        <v>24</v>
      </c>
      <c r="F164" s="34">
        <f t="shared" si="13"/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46">
        <v>0</v>
      </c>
      <c r="M164" s="46">
        <v>0</v>
      </c>
      <c r="N164" s="46">
        <v>0</v>
      </c>
      <c r="O164" s="141"/>
    </row>
    <row r="165" spans="1:15" s="15" customFormat="1" ht="15.75" thickBot="1">
      <c r="A165" s="144"/>
      <c r="B165" s="175"/>
      <c r="C165" s="144"/>
      <c r="D165" s="144"/>
      <c r="E165" s="34" t="s">
        <v>25</v>
      </c>
      <c r="F165" s="34">
        <f t="shared" si="13"/>
        <v>4</v>
      </c>
      <c r="G165" s="34">
        <v>0</v>
      </c>
      <c r="H165" s="34">
        <v>0</v>
      </c>
      <c r="I165" s="34">
        <v>4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141"/>
    </row>
    <row r="166" spans="1:15" s="15" customFormat="1" ht="15.75" thickBot="1">
      <c r="A166" s="144"/>
      <c r="B166" s="175"/>
      <c r="C166" s="144"/>
      <c r="D166" s="144"/>
      <c r="E166" s="34" t="s">
        <v>8</v>
      </c>
      <c r="F166" s="34">
        <f t="shared" si="13"/>
        <v>0.21099999999999999</v>
      </c>
      <c r="G166" s="34">
        <v>0</v>
      </c>
      <c r="H166" s="34"/>
      <c r="I166" s="34">
        <v>0.21099999999999999</v>
      </c>
      <c r="J166" s="34">
        <v>0</v>
      </c>
      <c r="K166" s="34">
        <v>0</v>
      </c>
      <c r="L166" s="47">
        <v>0</v>
      </c>
      <c r="M166" s="47">
        <v>0</v>
      </c>
      <c r="N166" s="47">
        <v>0</v>
      </c>
      <c r="O166" s="141"/>
    </row>
    <row r="167" spans="1:15" s="15" customFormat="1" ht="15.75" thickBot="1">
      <c r="A167" s="145"/>
      <c r="B167" s="176"/>
      <c r="C167" s="145"/>
      <c r="D167" s="145"/>
      <c r="E167" s="34" t="s">
        <v>12</v>
      </c>
      <c r="F167" s="34">
        <f t="shared" si="13"/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46">
        <v>0</v>
      </c>
      <c r="M167" s="46">
        <v>0</v>
      </c>
      <c r="N167" s="46">
        <v>0</v>
      </c>
      <c r="O167" s="141"/>
    </row>
    <row r="168" spans="1:15" s="18" customFormat="1" ht="15.75" customHeight="1" thickBot="1">
      <c r="A168" s="219" t="s">
        <v>31</v>
      </c>
      <c r="B168" s="165" t="s">
        <v>98</v>
      </c>
      <c r="C168" s="140"/>
      <c r="D168" s="143" t="s">
        <v>307</v>
      </c>
      <c r="E168" s="20" t="s">
        <v>4</v>
      </c>
      <c r="F168" s="20">
        <f>K168</f>
        <v>2</v>
      </c>
      <c r="G168" s="20">
        <f t="shared" ref="G168:K168" si="14">G178</f>
        <v>0</v>
      </c>
      <c r="H168" s="20">
        <f t="shared" si="14"/>
        <v>0</v>
      </c>
      <c r="I168" s="20">
        <f t="shared" si="14"/>
        <v>0</v>
      </c>
      <c r="J168" s="20">
        <f t="shared" si="14"/>
        <v>0</v>
      </c>
      <c r="K168" s="120">
        <f t="shared" si="14"/>
        <v>2</v>
      </c>
      <c r="L168" s="43">
        <v>0</v>
      </c>
      <c r="M168" s="43">
        <v>0</v>
      </c>
      <c r="N168" s="117">
        <v>0</v>
      </c>
      <c r="O168" s="228" t="s">
        <v>289</v>
      </c>
    </row>
    <row r="169" spans="1:15" s="18" customFormat="1" ht="16.5" thickBot="1">
      <c r="A169" s="220"/>
      <c r="B169" s="166"/>
      <c r="C169" s="141"/>
      <c r="D169" s="144"/>
      <c r="E169" s="20" t="s">
        <v>24</v>
      </c>
      <c r="F169" s="20">
        <f t="shared" ref="F169:K172" si="15">F179</f>
        <v>0</v>
      </c>
      <c r="G169" s="20">
        <f t="shared" si="15"/>
        <v>0</v>
      </c>
      <c r="H169" s="20">
        <f t="shared" si="15"/>
        <v>0</v>
      </c>
      <c r="I169" s="20">
        <f t="shared" si="15"/>
        <v>0</v>
      </c>
      <c r="J169" s="20">
        <f t="shared" si="15"/>
        <v>0</v>
      </c>
      <c r="K169" s="120">
        <f t="shared" si="15"/>
        <v>0</v>
      </c>
      <c r="L169" s="45">
        <v>0</v>
      </c>
      <c r="M169" s="45">
        <v>0</v>
      </c>
      <c r="N169" s="119">
        <v>0</v>
      </c>
      <c r="O169" s="229"/>
    </row>
    <row r="170" spans="1:15" s="18" customFormat="1" ht="16.5" thickBot="1">
      <c r="A170" s="220"/>
      <c r="B170" s="166"/>
      <c r="C170" s="141"/>
      <c r="D170" s="144"/>
      <c r="E170" s="20" t="s">
        <v>25</v>
      </c>
      <c r="F170" s="20">
        <f t="shared" si="15"/>
        <v>0</v>
      </c>
      <c r="G170" s="20">
        <f t="shared" si="15"/>
        <v>0</v>
      </c>
      <c r="H170" s="20">
        <f t="shared" si="15"/>
        <v>0</v>
      </c>
      <c r="I170" s="20">
        <f t="shared" si="15"/>
        <v>0</v>
      </c>
      <c r="J170" s="20">
        <f t="shared" si="15"/>
        <v>0</v>
      </c>
      <c r="K170" s="120">
        <f t="shared" si="15"/>
        <v>0</v>
      </c>
      <c r="L170" s="43">
        <v>0</v>
      </c>
      <c r="M170" s="43">
        <v>0</v>
      </c>
      <c r="N170" s="117">
        <v>0</v>
      </c>
      <c r="O170" s="229"/>
    </row>
    <row r="171" spans="1:15" s="18" customFormat="1" ht="16.5" thickBot="1">
      <c r="A171" s="220"/>
      <c r="B171" s="166"/>
      <c r="C171" s="141"/>
      <c r="D171" s="144"/>
      <c r="E171" s="20" t="s">
        <v>8</v>
      </c>
      <c r="F171" s="20">
        <f t="shared" si="15"/>
        <v>0</v>
      </c>
      <c r="G171" s="20">
        <f t="shared" si="15"/>
        <v>0</v>
      </c>
      <c r="H171" s="20">
        <f t="shared" si="15"/>
        <v>0</v>
      </c>
      <c r="I171" s="20">
        <f t="shared" si="15"/>
        <v>0</v>
      </c>
      <c r="J171" s="20">
        <f t="shared" si="15"/>
        <v>0</v>
      </c>
      <c r="K171" s="120">
        <f t="shared" si="15"/>
        <v>0</v>
      </c>
      <c r="L171" s="44">
        <v>0</v>
      </c>
      <c r="M171" s="44">
        <v>0</v>
      </c>
      <c r="N171" s="118">
        <v>0</v>
      </c>
      <c r="O171" s="229"/>
    </row>
    <row r="172" spans="1:15" s="18" customFormat="1" ht="16.5" thickBot="1">
      <c r="A172" s="221"/>
      <c r="B172" s="167"/>
      <c r="C172" s="142"/>
      <c r="D172" s="145"/>
      <c r="E172" s="20" t="s">
        <v>12</v>
      </c>
      <c r="F172" s="20">
        <f>K172</f>
        <v>2</v>
      </c>
      <c r="G172" s="20">
        <f t="shared" si="15"/>
        <v>0</v>
      </c>
      <c r="H172" s="20">
        <f t="shared" si="15"/>
        <v>0</v>
      </c>
      <c r="I172" s="20">
        <f t="shared" si="15"/>
        <v>0</v>
      </c>
      <c r="J172" s="20">
        <f t="shared" si="15"/>
        <v>0</v>
      </c>
      <c r="K172" s="120">
        <f t="shared" si="15"/>
        <v>2</v>
      </c>
      <c r="L172" s="45">
        <v>0</v>
      </c>
      <c r="M172" s="45">
        <v>0</v>
      </c>
      <c r="N172" s="119">
        <v>0</v>
      </c>
      <c r="O172" s="229"/>
    </row>
    <row r="173" spans="1:15" s="18" customFormat="1" ht="16.5" thickBot="1">
      <c r="A173" s="222" t="s">
        <v>235</v>
      </c>
      <c r="B173" s="174" t="s">
        <v>234</v>
      </c>
      <c r="C173" s="143"/>
      <c r="D173" s="143" t="s">
        <v>307</v>
      </c>
      <c r="E173" s="34" t="s">
        <v>4</v>
      </c>
      <c r="F173" s="34">
        <f>G173+H173+I173+J173+K173</f>
        <v>1.95</v>
      </c>
      <c r="G173" s="34">
        <f>G174+G175+G176+G177</f>
        <v>0</v>
      </c>
      <c r="H173" s="34">
        <f>H174+H175+H176+H177</f>
        <v>1.702</v>
      </c>
      <c r="I173" s="34">
        <f>I174+I175+I176+I177</f>
        <v>0.248</v>
      </c>
      <c r="J173" s="34">
        <f>J174+J175+J176+J177</f>
        <v>0</v>
      </c>
      <c r="K173" s="34">
        <f>K174+K175+K176+K177</f>
        <v>0</v>
      </c>
      <c r="L173" s="89">
        <v>0</v>
      </c>
      <c r="M173" s="46">
        <v>0</v>
      </c>
      <c r="N173" s="123">
        <v>0</v>
      </c>
      <c r="O173" s="230"/>
    </row>
    <row r="174" spans="1:15" s="18" customFormat="1" ht="16.5" thickBot="1">
      <c r="A174" s="223"/>
      <c r="B174" s="175"/>
      <c r="C174" s="144"/>
      <c r="D174" s="144"/>
      <c r="E174" s="34" t="s">
        <v>24</v>
      </c>
      <c r="F174" s="34">
        <f>G174+H174+I174+J174+K174</f>
        <v>1.7909999999999999</v>
      </c>
      <c r="G174" s="34">
        <v>0</v>
      </c>
      <c r="H174" s="34">
        <v>1.577</v>
      </c>
      <c r="I174" s="34">
        <v>0.214</v>
      </c>
      <c r="J174" s="34">
        <v>0</v>
      </c>
      <c r="K174" s="34">
        <v>0</v>
      </c>
      <c r="L174" s="124">
        <v>0</v>
      </c>
      <c r="M174" s="42">
        <v>0</v>
      </c>
      <c r="N174" s="124">
        <v>0</v>
      </c>
      <c r="O174" s="229"/>
    </row>
    <row r="175" spans="1:15" s="18" customFormat="1" ht="16.5" thickBot="1">
      <c r="A175" s="223"/>
      <c r="B175" s="175"/>
      <c r="C175" s="144"/>
      <c r="D175" s="144"/>
      <c r="E175" s="34" t="s">
        <v>25</v>
      </c>
      <c r="F175" s="34">
        <f>G175+H175+I175+J175+K175</f>
        <v>0.13300000000000001</v>
      </c>
      <c r="G175" s="34">
        <v>0</v>
      </c>
      <c r="H175" s="34">
        <v>0.11899999999999999</v>
      </c>
      <c r="I175" s="34">
        <v>1.4E-2</v>
      </c>
      <c r="J175" s="34">
        <v>0</v>
      </c>
      <c r="K175" s="51">
        <v>0</v>
      </c>
      <c r="L175" s="34">
        <v>0</v>
      </c>
      <c r="M175" s="34">
        <v>0</v>
      </c>
      <c r="N175" s="91">
        <v>0</v>
      </c>
      <c r="O175" s="229"/>
    </row>
    <row r="176" spans="1:15" s="18" customFormat="1" ht="16.5" thickBot="1">
      <c r="A176" s="223"/>
      <c r="B176" s="175"/>
      <c r="C176" s="144"/>
      <c r="D176" s="144"/>
      <c r="E176" s="34" t="s">
        <v>8</v>
      </c>
      <c r="F176" s="34">
        <f>G176+H176+I176+J176+K176</f>
        <v>2.6000000000000002E-2</v>
      </c>
      <c r="G176" s="34">
        <v>0</v>
      </c>
      <c r="H176" s="34">
        <v>6.0000000000000001E-3</v>
      </c>
      <c r="I176" s="34">
        <v>0.02</v>
      </c>
      <c r="J176" s="34">
        <v>0</v>
      </c>
      <c r="K176" s="51">
        <v>0</v>
      </c>
      <c r="L176" s="46">
        <v>0</v>
      </c>
      <c r="M176" s="46">
        <v>0</v>
      </c>
      <c r="N176" s="89">
        <v>0</v>
      </c>
      <c r="O176" s="229"/>
    </row>
    <row r="177" spans="1:15" s="18" customFormat="1" ht="16.5" thickBot="1">
      <c r="A177" s="224"/>
      <c r="B177" s="176"/>
      <c r="C177" s="145"/>
      <c r="D177" s="145"/>
      <c r="E177" s="34" t="s">
        <v>12</v>
      </c>
      <c r="F177" s="34">
        <f>G177+H177+I177+J177+K177</f>
        <v>0</v>
      </c>
      <c r="G177" s="34">
        <v>0</v>
      </c>
      <c r="H177" s="34">
        <v>0</v>
      </c>
      <c r="I177" s="34">
        <v>0</v>
      </c>
      <c r="J177" s="34">
        <v>0</v>
      </c>
      <c r="K177" s="51">
        <v>0</v>
      </c>
      <c r="L177" s="47">
        <v>0</v>
      </c>
      <c r="M177" s="47">
        <v>0</v>
      </c>
      <c r="N177" s="90">
        <v>0</v>
      </c>
      <c r="O177" s="229"/>
    </row>
    <row r="178" spans="1:15" s="27" customFormat="1" ht="16.5" thickBot="1">
      <c r="A178" s="151" t="s">
        <v>303</v>
      </c>
      <c r="B178" s="165" t="s">
        <v>302</v>
      </c>
      <c r="C178" s="140"/>
      <c r="D178" s="140" t="s">
        <v>307</v>
      </c>
      <c r="E178" s="20" t="s">
        <v>4</v>
      </c>
      <c r="F178" s="20">
        <f>K178</f>
        <v>2</v>
      </c>
      <c r="G178" s="20">
        <v>0</v>
      </c>
      <c r="H178" s="20">
        <v>0</v>
      </c>
      <c r="I178" s="20">
        <v>0</v>
      </c>
      <c r="J178" s="20">
        <v>0</v>
      </c>
      <c r="K178" s="43">
        <v>2</v>
      </c>
      <c r="L178" s="118">
        <v>0</v>
      </c>
      <c r="M178" s="44">
        <v>0</v>
      </c>
      <c r="N178" s="43">
        <v>0</v>
      </c>
      <c r="O178" s="225" t="s">
        <v>301</v>
      </c>
    </row>
    <row r="179" spans="1:15" s="27" customFormat="1" ht="16.5" thickBot="1">
      <c r="A179" s="152"/>
      <c r="B179" s="166"/>
      <c r="C179" s="141"/>
      <c r="D179" s="141"/>
      <c r="E179" s="20" t="s">
        <v>24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117">
        <v>0</v>
      </c>
      <c r="M179" s="43">
        <v>0</v>
      </c>
      <c r="N179" s="43">
        <v>0</v>
      </c>
      <c r="O179" s="226"/>
    </row>
    <row r="180" spans="1:15" s="27" customFormat="1" ht="16.5" thickBot="1">
      <c r="A180" s="152"/>
      <c r="B180" s="166"/>
      <c r="C180" s="141"/>
      <c r="D180" s="141"/>
      <c r="E180" s="20" t="s">
        <v>25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26"/>
    </row>
    <row r="181" spans="1:15" s="27" customFormat="1" ht="16.5" thickBot="1">
      <c r="A181" s="152"/>
      <c r="B181" s="166"/>
      <c r="C181" s="141"/>
      <c r="D181" s="141"/>
      <c r="E181" s="20" t="s">
        <v>8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45">
        <v>0</v>
      </c>
      <c r="L181" s="45">
        <v>0</v>
      </c>
      <c r="M181" s="45">
        <v>0</v>
      </c>
      <c r="N181" s="45">
        <v>0</v>
      </c>
      <c r="O181" s="226"/>
    </row>
    <row r="182" spans="1:15" s="27" customFormat="1" ht="16.5" thickBot="1">
      <c r="A182" s="153"/>
      <c r="B182" s="167"/>
      <c r="C182" s="142"/>
      <c r="D182" s="142"/>
      <c r="E182" s="20" t="s">
        <v>12</v>
      </c>
      <c r="F182" s="20">
        <f>K182</f>
        <v>2</v>
      </c>
      <c r="G182" s="20">
        <v>0</v>
      </c>
      <c r="H182" s="20">
        <v>0</v>
      </c>
      <c r="I182" s="20">
        <v>0</v>
      </c>
      <c r="J182" s="20">
        <v>0</v>
      </c>
      <c r="K182" s="20">
        <v>2</v>
      </c>
      <c r="L182" s="45">
        <v>0</v>
      </c>
      <c r="M182" s="45">
        <v>0</v>
      </c>
      <c r="N182" s="45">
        <v>0</v>
      </c>
      <c r="O182" s="227"/>
    </row>
    <row r="183" spans="1:15" s="29" customFormat="1" ht="16.5" thickBot="1">
      <c r="A183" s="24" t="s">
        <v>175</v>
      </c>
      <c r="B183" s="154" t="s">
        <v>204</v>
      </c>
      <c r="C183" s="154"/>
      <c r="D183" s="154"/>
      <c r="E183" s="154"/>
      <c r="F183" s="154"/>
      <c r="G183" s="154"/>
      <c r="H183" s="154"/>
      <c r="I183" s="154"/>
      <c r="J183" s="154"/>
      <c r="K183" s="154"/>
      <c r="L183" s="158"/>
      <c r="M183" s="158"/>
      <c r="N183" s="158"/>
      <c r="O183" s="158"/>
    </row>
    <row r="184" spans="1:15" s="18" customFormat="1" ht="16.5" thickBot="1">
      <c r="A184" s="140" t="s">
        <v>9</v>
      </c>
      <c r="B184" s="146" t="s">
        <v>236</v>
      </c>
      <c r="C184" s="140"/>
      <c r="D184" s="140" t="s">
        <v>307</v>
      </c>
      <c r="E184" s="20" t="s">
        <v>4</v>
      </c>
      <c r="F184" s="37">
        <f t="shared" ref="F184:F198" si="16">G184+H184+I184+J184+K184</f>
        <v>4.7880000000000003</v>
      </c>
      <c r="G184" s="37">
        <f>G185+G186+G187+G188</f>
        <v>2.2799999999999998</v>
      </c>
      <c r="H184" s="37">
        <f>H185+H186+H187+H188</f>
        <v>2.508</v>
      </c>
      <c r="I184" s="37">
        <f>I185+I186+I187+I188</f>
        <v>0</v>
      </c>
      <c r="J184" s="37">
        <f>J185+J186+J187+J188</f>
        <v>0</v>
      </c>
      <c r="K184" s="37">
        <f>K185+K186+K187+K188</f>
        <v>0</v>
      </c>
      <c r="L184" s="54">
        <v>0</v>
      </c>
      <c r="M184" s="54">
        <v>0</v>
      </c>
      <c r="N184" s="54">
        <v>0</v>
      </c>
      <c r="O184" s="140" t="s">
        <v>240</v>
      </c>
    </row>
    <row r="185" spans="1:15" s="18" customFormat="1" ht="16.5" thickBot="1">
      <c r="A185" s="141"/>
      <c r="B185" s="147"/>
      <c r="C185" s="141"/>
      <c r="D185" s="141"/>
      <c r="E185" s="20" t="s">
        <v>24</v>
      </c>
      <c r="F185" s="37">
        <f t="shared" si="16"/>
        <v>0</v>
      </c>
      <c r="G185" s="37">
        <v>0</v>
      </c>
      <c r="H185" s="37">
        <v>0</v>
      </c>
      <c r="I185" s="37">
        <v>0</v>
      </c>
      <c r="J185" s="37">
        <v>0</v>
      </c>
      <c r="K185" s="37"/>
      <c r="L185" s="37">
        <v>0</v>
      </c>
      <c r="M185" s="37">
        <v>0</v>
      </c>
      <c r="N185" s="37">
        <v>0</v>
      </c>
      <c r="O185" s="141"/>
    </row>
    <row r="186" spans="1:15" s="18" customFormat="1" ht="16.5" thickBot="1">
      <c r="A186" s="141"/>
      <c r="B186" s="147"/>
      <c r="C186" s="141"/>
      <c r="D186" s="141"/>
      <c r="E186" s="20" t="s">
        <v>25</v>
      </c>
      <c r="F186" s="37">
        <f t="shared" si="16"/>
        <v>2.0499999999999998</v>
      </c>
      <c r="G186" s="37">
        <v>0.35</v>
      </c>
      <c r="H186" s="37">
        <v>1.7</v>
      </c>
      <c r="I186" s="37">
        <v>0</v>
      </c>
      <c r="J186" s="37">
        <v>0</v>
      </c>
      <c r="K186" s="37">
        <v>0</v>
      </c>
      <c r="L186" s="55">
        <v>0</v>
      </c>
      <c r="M186" s="55">
        <v>0</v>
      </c>
      <c r="N186" s="55">
        <v>0</v>
      </c>
      <c r="O186" s="141"/>
    </row>
    <row r="187" spans="1:15" s="18" customFormat="1" ht="16.5" thickBot="1">
      <c r="A187" s="141"/>
      <c r="B187" s="147"/>
      <c r="C187" s="141"/>
      <c r="D187" s="141"/>
      <c r="E187" s="20" t="s">
        <v>8</v>
      </c>
      <c r="F187" s="37">
        <f t="shared" si="16"/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141"/>
    </row>
    <row r="188" spans="1:15" s="18" customFormat="1" ht="16.5" thickBot="1">
      <c r="A188" s="142"/>
      <c r="B188" s="148"/>
      <c r="C188" s="142"/>
      <c r="D188" s="142"/>
      <c r="E188" s="20" t="s">
        <v>12</v>
      </c>
      <c r="F188" s="37">
        <f t="shared" si="16"/>
        <v>2.738</v>
      </c>
      <c r="G188" s="37">
        <v>1.93</v>
      </c>
      <c r="H188" s="37">
        <v>0.80800000000000005</v>
      </c>
      <c r="I188" s="37">
        <v>0</v>
      </c>
      <c r="J188" s="37">
        <v>0</v>
      </c>
      <c r="K188" s="37">
        <v>0</v>
      </c>
      <c r="L188" s="57">
        <v>0</v>
      </c>
      <c r="M188" s="57">
        <v>0</v>
      </c>
      <c r="N188" s="57">
        <v>0</v>
      </c>
      <c r="O188" s="142"/>
    </row>
    <row r="189" spans="1:15" s="18" customFormat="1" ht="16.5" thickBot="1">
      <c r="A189" s="140" t="s">
        <v>13</v>
      </c>
      <c r="B189" s="146" t="s">
        <v>39</v>
      </c>
      <c r="C189" s="140"/>
      <c r="D189" s="140" t="s">
        <v>307</v>
      </c>
      <c r="E189" s="20" t="s">
        <v>4</v>
      </c>
      <c r="F189" s="37">
        <f t="shared" si="16"/>
        <v>6.2919999999999998</v>
      </c>
      <c r="G189" s="37">
        <f>G190+G191+G192+G193</f>
        <v>1.52</v>
      </c>
      <c r="H189" s="37">
        <f>H190+H191+H192+H193</f>
        <v>4.7720000000000002</v>
      </c>
      <c r="I189" s="37">
        <f>I190+I191+I192+I193</f>
        <v>0</v>
      </c>
      <c r="J189" s="37">
        <f>J190+J191+J192+J193</f>
        <v>0</v>
      </c>
      <c r="K189" s="37">
        <f>K190+K191+K192+K193</f>
        <v>0</v>
      </c>
      <c r="L189" s="54">
        <v>0</v>
      </c>
      <c r="M189" s="54">
        <v>0</v>
      </c>
      <c r="N189" s="54">
        <v>0</v>
      </c>
      <c r="O189" s="140" t="s">
        <v>239</v>
      </c>
    </row>
    <row r="190" spans="1:15" s="18" customFormat="1" ht="16.5" thickBot="1">
      <c r="A190" s="141"/>
      <c r="B190" s="147"/>
      <c r="C190" s="141"/>
      <c r="D190" s="141"/>
      <c r="E190" s="20" t="s">
        <v>24</v>
      </c>
      <c r="F190" s="37">
        <f t="shared" si="16"/>
        <v>0</v>
      </c>
      <c r="G190" s="37">
        <v>0</v>
      </c>
      <c r="H190" s="37"/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0</v>
      </c>
      <c r="O190" s="141"/>
    </row>
    <row r="191" spans="1:15" s="18" customFormat="1" ht="16.5" thickBot="1">
      <c r="A191" s="141"/>
      <c r="B191" s="147"/>
      <c r="C191" s="141"/>
      <c r="D191" s="141"/>
      <c r="E191" s="20" t="s">
        <v>25</v>
      </c>
      <c r="F191" s="37">
        <f t="shared" si="16"/>
        <v>6.2919999999999998</v>
      </c>
      <c r="G191" s="37">
        <v>1.52</v>
      </c>
      <c r="H191" s="37">
        <v>4.7720000000000002</v>
      </c>
      <c r="I191" s="37">
        <v>0</v>
      </c>
      <c r="J191" s="37">
        <v>0</v>
      </c>
      <c r="K191" s="37">
        <v>0</v>
      </c>
      <c r="L191" s="55">
        <v>0</v>
      </c>
      <c r="M191" s="55">
        <v>0</v>
      </c>
      <c r="N191" s="55">
        <v>0</v>
      </c>
      <c r="O191" s="141"/>
    </row>
    <row r="192" spans="1:15" s="18" customFormat="1" ht="16.5" thickBot="1">
      <c r="A192" s="141"/>
      <c r="B192" s="147"/>
      <c r="C192" s="141"/>
      <c r="D192" s="141"/>
      <c r="E192" s="20" t="s">
        <v>8</v>
      </c>
      <c r="F192" s="37">
        <f t="shared" si="16"/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54">
        <v>0</v>
      </c>
      <c r="O192" s="141"/>
    </row>
    <row r="193" spans="1:15" s="18" customFormat="1" ht="16.5" thickBot="1">
      <c r="A193" s="142"/>
      <c r="B193" s="148"/>
      <c r="C193" s="142"/>
      <c r="D193" s="142"/>
      <c r="E193" s="20" t="s">
        <v>12</v>
      </c>
      <c r="F193" s="37">
        <f t="shared" si="16"/>
        <v>0</v>
      </c>
      <c r="G193" s="37">
        <v>0</v>
      </c>
      <c r="H193" s="37">
        <v>0</v>
      </c>
      <c r="I193" s="37">
        <v>0</v>
      </c>
      <c r="J193" s="37">
        <v>0</v>
      </c>
      <c r="K193" s="57">
        <v>0</v>
      </c>
      <c r="L193" s="57">
        <v>0</v>
      </c>
      <c r="M193" s="57">
        <v>0</v>
      </c>
      <c r="N193" s="37">
        <v>0</v>
      </c>
      <c r="O193" s="142"/>
    </row>
    <row r="194" spans="1:15" s="18" customFormat="1" ht="16.5" thickBot="1">
      <c r="A194" s="140" t="s">
        <v>238</v>
      </c>
      <c r="B194" s="146" t="s">
        <v>237</v>
      </c>
      <c r="C194" s="140"/>
      <c r="D194" s="140" t="s">
        <v>307</v>
      </c>
      <c r="E194" s="20" t="s">
        <v>4</v>
      </c>
      <c r="F194" s="37">
        <f t="shared" si="16"/>
        <v>12.568999999999999</v>
      </c>
      <c r="G194" s="37">
        <f>G195+G196+G197+G198</f>
        <v>0</v>
      </c>
      <c r="H194" s="37">
        <f>H195+H196+H197+H198</f>
        <v>4.1689999999999996</v>
      </c>
      <c r="I194" s="37">
        <f>I195+I196+I197+I198</f>
        <v>8.4</v>
      </c>
      <c r="J194" s="37">
        <v>0</v>
      </c>
      <c r="K194" s="37">
        <f>K195+K196+K197+K198</f>
        <v>0</v>
      </c>
      <c r="L194" s="54">
        <v>0</v>
      </c>
      <c r="M194" s="54">
        <v>0</v>
      </c>
      <c r="N194" s="54">
        <v>0</v>
      </c>
      <c r="O194" s="186" t="s">
        <v>316</v>
      </c>
    </row>
    <row r="195" spans="1:15" s="18" customFormat="1" ht="16.5" thickBot="1">
      <c r="A195" s="141"/>
      <c r="B195" s="147"/>
      <c r="C195" s="141"/>
      <c r="D195" s="141"/>
      <c r="E195" s="20" t="s">
        <v>24</v>
      </c>
      <c r="F195" s="37">
        <f t="shared" si="16"/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187"/>
    </row>
    <row r="196" spans="1:15" s="18" customFormat="1" ht="16.5" thickBot="1">
      <c r="A196" s="141"/>
      <c r="B196" s="147"/>
      <c r="C196" s="141"/>
      <c r="D196" s="141"/>
      <c r="E196" s="20" t="s">
        <v>25</v>
      </c>
      <c r="F196" s="37">
        <f t="shared" si="16"/>
        <v>12.568999999999999</v>
      </c>
      <c r="G196" s="37">
        <v>0</v>
      </c>
      <c r="H196" s="37">
        <v>4.1689999999999996</v>
      </c>
      <c r="I196" s="37">
        <v>8.4</v>
      </c>
      <c r="J196" s="37">
        <v>0</v>
      </c>
      <c r="K196" s="37">
        <v>0</v>
      </c>
      <c r="L196" s="55">
        <v>0</v>
      </c>
      <c r="M196" s="55">
        <v>0</v>
      </c>
      <c r="N196" s="55">
        <v>0</v>
      </c>
      <c r="O196" s="187"/>
    </row>
    <row r="197" spans="1:15" s="18" customFormat="1" ht="16.5" thickBot="1">
      <c r="A197" s="141"/>
      <c r="B197" s="147"/>
      <c r="C197" s="141"/>
      <c r="D197" s="141"/>
      <c r="E197" s="20" t="s">
        <v>8</v>
      </c>
      <c r="F197" s="37">
        <f t="shared" si="16"/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0</v>
      </c>
      <c r="O197" s="187"/>
    </row>
    <row r="198" spans="1:15" s="18" customFormat="1" ht="16.5" thickBot="1">
      <c r="A198" s="142"/>
      <c r="B198" s="148"/>
      <c r="C198" s="142"/>
      <c r="D198" s="142"/>
      <c r="E198" s="20" t="s">
        <v>12</v>
      </c>
      <c r="F198" s="37">
        <f t="shared" si="16"/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57">
        <v>0</v>
      </c>
      <c r="M198" s="57">
        <v>0</v>
      </c>
      <c r="N198" s="57">
        <v>0</v>
      </c>
      <c r="O198" s="205"/>
    </row>
    <row r="199" spans="1:15" ht="15.75" thickBot="1">
      <c r="A199" s="41" t="s">
        <v>176</v>
      </c>
      <c r="B199" s="231" t="s">
        <v>195</v>
      </c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</row>
    <row r="200" spans="1:15" s="18" customFormat="1" ht="16.5" thickBot="1">
      <c r="A200" s="140" t="s">
        <v>21</v>
      </c>
      <c r="B200" s="146" t="s">
        <v>241</v>
      </c>
      <c r="C200" s="140"/>
      <c r="D200" s="140" t="s">
        <v>307</v>
      </c>
      <c r="E200" s="20" t="s">
        <v>4</v>
      </c>
      <c r="F200" s="37">
        <f t="shared" ref="F200:K200" si="17">F205+F210</f>
        <v>16.731000000000002</v>
      </c>
      <c r="G200" s="37">
        <f t="shared" si="17"/>
        <v>1.24</v>
      </c>
      <c r="H200" s="37">
        <f t="shared" si="17"/>
        <v>8.9310000000000009</v>
      </c>
      <c r="I200" s="37">
        <f t="shared" si="17"/>
        <v>6.5600000000000005</v>
      </c>
      <c r="J200" s="37">
        <f t="shared" si="17"/>
        <v>0</v>
      </c>
      <c r="K200" s="54">
        <f t="shared" si="17"/>
        <v>0</v>
      </c>
      <c r="L200" s="54">
        <v>0</v>
      </c>
      <c r="M200" s="54">
        <v>0</v>
      </c>
      <c r="N200" s="54">
        <v>0</v>
      </c>
      <c r="O200" s="140" t="s">
        <v>269</v>
      </c>
    </row>
    <row r="201" spans="1:15" s="18" customFormat="1" ht="16.5" thickBot="1">
      <c r="A201" s="141"/>
      <c r="B201" s="147"/>
      <c r="C201" s="141"/>
      <c r="D201" s="141"/>
      <c r="E201" s="20" t="s">
        <v>24</v>
      </c>
      <c r="F201" s="37">
        <f t="shared" ref="F201:K204" si="18">F206+F211</f>
        <v>5.415</v>
      </c>
      <c r="G201" s="37">
        <f t="shared" si="18"/>
        <v>0</v>
      </c>
      <c r="H201" s="37">
        <f t="shared" si="18"/>
        <v>0.41499999999999998</v>
      </c>
      <c r="I201" s="37">
        <f t="shared" si="18"/>
        <v>5</v>
      </c>
      <c r="J201" s="37">
        <f t="shared" si="18"/>
        <v>0</v>
      </c>
      <c r="K201" s="37">
        <f t="shared" si="18"/>
        <v>0</v>
      </c>
      <c r="L201" s="54">
        <v>0</v>
      </c>
      <c r="M201" s="54">
        <v>0</v>
      </c>
      <c r="N201" s="54">
        <v>0</v>
      </c>
      <c r="O201" s="141"/>
    </row>
    <row r="202" spans="1:15" s="18" customFormat="1" ht="16.5" thickBot="1">
      <c r="A202" s="141"/>
      <c r="B202" s="147"/>
      <c r="C202" s="141"/>
      <c r="D202" s="141"/>
      <c r="E202" s="20" t="s">
        <v>25</v>
      </c>
      <c r="F202" s="37">
        <f t="shared" si="18"/>
        <v>6.2</v>
      </c>
      <c r="G202" s="37">
        <f t="shared" si="18"/>
        <v>0.89</v>
      </c>
      <c r="H202" s="37">
        <f t="shared" si="18"/>
        <v>4.3100000000000005</v>
      </c>
      <c r="I202" s="37">
        <f t="shared" si="18"/>
        <v>1</v>
      </c>
      <c r="J202" s="37">
        <f t="shared" si="18"/>
        <v>0</v>
      </c>
      <c r="K202" s="37">
        <f t="shared" si="18"/>
        <v>0</v>
      </c>
      <c r="L202" s="37">
        <v>0</v>
      </c>
      <c r="M202" s="37">
        <v>0</v>
      </c>
      <c r="N202" s="37">
        <v>0</v>
      </c>
      <c r="O202" s="141"/>
    </row>
    <row r="203" spans="1:15" s="18" customFormat="1" ht="16.5" thickBot="1">
      <c r="A203" s="141"/>
      <c r="B203" s="147"/>
      <c r="C203" s="141"/>
      <c r="D203" s="141"/>
      <c r="E203" s="20" t="s">
        <v>8</v>
      </c>
      <c r="F203" s="37">
        <f t="shared" si="18"/>
        <v>3.3050000000000002</v>
      </c>
      <c r="G203" s="37">
        <f t="shared" si="18"/>
        <v>0.11</v>
      </c>
      <c r="H203" s="37">
        <f t="shared" si="18"/>
        <v>2.915</v>
      </c>
      <c r="I203" s="37">
        <f t="shared" si="18"/>
        <v>0.28000000000000003</v>
      </c>
      <c r="J203" s="37">
        <f t="shared" si="18"/>
        <v>0</v>
      </c>
      <c r="K203" s="57">
        <f t="shared" si="18"/>
        <v>0</v>
      </c>
      <c r="L203" s="57">
        <v>0</v>
      </c>
      <c r="M203" s="57">
        <v>0</v>
      </c>
      <c r="N203" s="57">
        <v>0</v>
      </c>
      <c r="O203" s="141"/>
    </row>
    <row r="204" spans="1:15" s="18" customFormat="1" ht="16.5" thickBot="1">
      <c r="A204" s="142"/>
      <c r="B204" s="148"/>
      <c r="C204" s="142"/>
      <c r="D204" s="142"/>
      <c r="E204" s="20" t="s">
        <v>12</v>
      </c>
      <c r="F204" s="37">
        <f t="shared" si="18"/>
        <v>1.8109999999999999</v>
      </c>
      <c r="G204" s="37">
        <f t="shared" si="18"/>
        <v>0.24</v>
      </c>
      <c r="H204" s="37">
        <f t="shared" si="18"/>
        <v>1.2909999999999999</v>
      </c>
      <c r="I204" s="37">
        <f t="shared" si="18"/>
        <v>0.28000000000000003</v>
      </c>
      <c r="J204" s="37">
        <f t="shared" si="18"/>
        <v>0</v>
      </c>
      <c r="K204" s="37">
        <f t="shared" si="18"/>
        <v>0</v>
      </c>
      <c r="L204" s="55">
        <v>0</v>
      </c>
      <c r="M204" s="55">
        <v>0</v>
      </c>
      <c r="N204" s="55">
        <v>0</v>
      </c>
      <c r="O204" s="141"/>
    </row>
    <row r="205" spans="1:15" s="27" customFormat="1" ht="15.75" thickBot="1">
      <c r="A205" s="143" t="s">
        <v>22</v>
      </c>
      <c r="B205" s="137" t="s">
        <v>242</v>
      </c>
      <c r="C205" s="143"/>
      <c r="D205" s="143" t="s">
        <v>307</v>
      </c>
      <c r="E205" s="34" t="s">
        <v>4</v>
      </c>
      <c r="F205" s="36">
        <f t="shared" ref="F205:F214" si="19">G205+H205+I205+J205+K205</f>
        <v>5.484</v>
      </c>
      <c r="G205" s="36">
        <f>G206+G207+G208+G209</f>
        <v>0</v>
      </c>
      <c r="H205" s="36">
        <f>H206+H207+H208+H209</f>
        <v>0.48399999999999999</v>
      </c>
      <c r="I205" s="36">
        <f>I206+I207+I208+I209</f>
        <v>5</v>
      </c>
      <c r="J205" s="36">
        <f>J206+J207+J208+J209</f>
        <v>0</v>
      </c>
      <c r="K205" s="36">
        <f>K206+K207+K208+K209</f>
        <v>0</v>
      </c>
      <c r="L205" s="48">
        <v>0</v>
      </c>
      <c r="M205" s="48">
        <v>0</v>
      </c>
      <c r="N205" s="48">
        <v>0</v>
      </c>
      <c r="O205" s="141"/>
    </row>
    <row r="206" spans="1:15" s="27" customFormat="1" ht="15.75" thickBot="1">
      <c r="A206" s="144"/>
      <c r="B206" s="138"/>
      <c r="C206" s="144"/>
      <c r="D206" s="144"/>
      <c r="E206" s="34" t="s">
        <v>24</v>
      </c>
      <c r="F206" s="36">
        <f t="shared" si="19"/>
        <v>5.415</v>
      </c>
      <c r="G206" s="36">
        <v>0</v>
      </c>
      <c r="H206" s="36">
        <v>0.41499999999999998</v>
      </c>
      <c r="I206" s="36">
        <v>5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141"/>
    </row>
    <row r="207" spans="1:15" s="27" customFormat="1" ht="15.75" thickBot="1">
      <c r="A207" s="144"/>
      <c r="B207" s="138"/>
      <c r="C207" s="144"/>
      <c r="D207" s="144"/>
      <c r="E207" s="34" t="s">
        <v>25</v>
      </c>
      <c r="F207" s="36">
        <f t="shared" si="19"/>
        <v>4.5999999999999999E-2</v>
      </c>
      <c r="G207" s="36">
        <v>0</v>
      </c>
      <c r="H207" s="36">
        <v>4.5999999999999999E-2</v>
      </c>
      <c r="I207" s="36">
        <v>0</v>
      </c>
      <c r="J207" s="36">
        <v>0</v>
      </c>
      <c r="K207" s="48">
        <v>0</v>
      </c>
      <c r="L207" s="56">
        <v>0</v>
      </c>
      <c r="M207" s="56">
        <v>0</v>
      </c>
      <c r="N207" s="56">
        <v>0</v>
      </c>
      <c r="O207" s="141"/>
    </row>
    <row r="208" spans="1:15" s="27" customFormat="1" ht="15.75" thickBot="1">
      <c r="A208" s="144"/>
      <c r="B208" s="138"/>
      <c r="C208" s="144"/>
      <c r="D208" s="144"/>
      <c r="E208" s="34" t="s">
        <v>8</v>
      </c>
      <c r="F208" s="36">
        <f t="shared" si="19"/>
        <v>2.3E-2</v>
      </c>
      <c r="G208" s="36">
        <v>0</v>
      </c>
      <c r="H208" s="36">
        <v>2.3E-2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  <c r="O208" s="141"/>
    </row>
    <row r="209" spans="1:15" s="27" customFormat="1" ht="15.75" thickBot="1">
      <c r="A209" s="145"/>
      <c r="B209" s="139"/>
      <c r="C209" s="145"/>
      <c r="D209" s="145"/>
      <c r="E209" s="34" t="s">
        <v>12</v>
      </c>
      <c r="F209" s="36">
        <f t="shared" si="19"/>
        <v>0</v>
      </c>
      <c r="G209" s="36">
        <v>0</v>
      </c>
      <c r="H209" s="36"/>
      <c r="I209" s="36">
        <v>0</v>
      </c>
      <c r="J209" s="36">
        <v>0</v>
      </c>
      <c r="K209" s="36">
        <v>0</v>
      </c>
      <c r="L209" s="65">
        <v>0</v>
      </c>
      <c r="M209" s="65">
        <v>0</v>
      </c>
      <c r="N209" s="65">
        <v>0</v>
      </c>
      <c r="O209" s="141"/>
    </row>
    <row r="210" spans="1:15" s="27" customFormat="1" ht="15.75" customHeight="1" thickBot="1">
      <c r="A210" s="143" t="s">
        <v>244</v>
      </c>
      <c r="B210" s="137" t="s">
        <v>243</v>
      </c>
      <c r="C210" s="143"/>
      <c r="D210" s="143" t="s">
        <v>307</v>
      </c>
      <c r="E210" s="34" t="s">
        <v>4</v>
      </c>
      <c r="F210" s="36">
        <f t="shared" si="19"/>
        <v>11.247000000000002</v>
      </c>
      <c r="G210" s="36">
        <f>G211+G212+G213+G214</f>
        <v>1.24</v>
      </c>
      <c r="H210" s="36">
        <f>H211+H212+H213+H214</f>
        <v>8.447000000000001</v>
      </c>
      <c r="I210" s="36">
        <f>I211+I212+I213+I214</f>
        <v>1.56</v>
      </c>
      <c r="J210" s="36">
        <f>J211+J212+J213+J214</f>
        <v>0</v>
      </c>
      <c r="K210" s="65">
        <f>K211+K212+K213+K214</f>
        <v>0</v>
      </c>
      <c r="L210" s="48">
        <v>0</v>
      </c>
      <c r="M210" s="48"/>
      <c r="N210" s="48"/>
      <c r="O210" s="141"/>
    </row>
    <row r="211" spans="1:15" s="27" customFormat="1" ht="15.75" thickBot="1">
      <c r="A211" s="144"/>
      <c r="B211" s="138"/>
      <c r="C211" s="144"/>
      <c r="D211" s="144"/>
      <c r="E211" s="34" t="s">
        <v>24</v>
      </c>
      <c r="F211" s="36">
        <f t="shared" si="19"/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141"/>
    </row>
    <row r="212" spans="1:15" s="27" customFormat="1" ht="15.75" thickBot="1">
      <c r="A212" s="144"/>
      <c r="B212" s="138"/>
      <c r="C212" s="144"/>
      <c r="D212" s="144"/>
      <c r="E212" s="34" t="s">
        <v>25</v>
      </c>
      <c r="F212" s="36">
        <f t="shared" si="19"/>
        <v>6.1539999999999999</v>
      </c>
      <c r="G212" s="36">
        <v>0.89</v>
      </c>
      <c r="H212" s="36">
        <v>4.2640000000000002</v>
      </c>
      <c r="I212" s="36">
        <v>1</v>
      </c>
      <c r="J212" s="36">
        <v>0</v>
      </c>
      <c r="K212" s="36">
        <v>0</v>
      </c>
      <c r="L212" s="65">
        <v>0</v>
      </c>
      <c r="M212" s="65">
        <v>0</v>
      </c>
      <c r="N212" s="65">
        <v>0</v>
      </c>
      <c r="O212" s="141"/>
    </row>
    <row r="213" spans="1:15" s="27" customFormat="1" ht="15.75" thickBot="1">
      <c r="A213" s="144"/>
      <c r="B213" s="138"/>
      <c r="C213" s="144"/>
      <c r="D213" s="144"/>
      <c r="E213" s="34" t="s">
        <v>8</v>
      </c>
      <c r="F213" s="36">
        <f t="shared" si="19"/>
        <v>3.282</v>
      </c>
      <c r="G213" s="36">
        <v>0.11</v>
      </c>
      <c r="H213" s="36">
        <v>2.8919999999999999</v>
      </c>
      <c r="I213" s="36">
        <v>0.28000000000000003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141"/>
    </row>
    <row r="214" spans="1:15" s="27" customFormat="1" ht="15.75" thickBot="1">
      <c r="A214" s="145"/>
      <c r="B214" s="139"/>
      <c r="C214" s="145"/>
      <c r="D214" s="145"/>
      <c r="E214" s="34" t="s">
        <v>12</v>
      </c>
      <c r="F214" s="36">
        <f t="shared" si="19"/>
        <v>1.8109999999999999</v>
      </c>
      <c r="G214" s="36">
        <v>0.24</v>
      </c>
      <c r="H214" s="36">
        <v>1.2909999999999999</v>
      </c>
      <c r="I214" s="36">
        <v>0.28000000000000003</v>
      </c>
      <c r="J214" s="36">
        <v>0</v>
      </c>
      <c r="K214" s="65">
        <v>0</v>
      </c>
      <c r="L214" s="65">
        <v>0</v>
      </c>
      <c r="M214" s="65">
        <v>0</v>
      </c>
      <c r="N214" s="65">
        <v>0</v>
      </c>
      <c r="O214" s="142"/>
    </row>
    <row r="215" spans="1:15" s="27" customFormat="1" ht="15.75" customHeight="1" thickBot="1">
      <c r="A215" s="151" t="s">
        <v>294</v>
      </c>
      <c r="B215" s="146" t="s">
        <v>295</v>
      </c>
      <c r="C215" s="222"/>
      <c r="D215" s="140" t="s">
        <v>307</v>
      </c>
      <c r="E215" s="110" t="s">
        <v>4</v>
      </c>
      <c r="F215" s="111">
        <f>K215</f>
        <v>1</v>
      </c>
      <c r="G215" s="111">
        <v>0</v>
      </c>
      <c r="H215" s="111">
        <v>0</v>
      </c>
      <c r="I215" s="111">
        <v>0</v>
      </c>
      <c r="J215" s="111">
        <v>0</v>
      </c>
      <c r="K215" s="112">
        <v>1</v>
      </c>
      <c r="L215" s="111">
        <v>0</v>
      </c>
      <c r="M215" s="111">
        <v>0</v>
      </c>
      <c r="N215" s="111">
        <v>0</v>
      </c>
      <c r="O215" s="140" t="s">
        <v>300</v>
      </c>
    </row>
    <row r="216" spans="1:15" s="27" customFormat="1" ht="15.75" customHeight="1" thickBot="1">
      <c r="A216" s="152"/>
      <c r="B216" s="147"/>
      <c r="C216" s="223"/>
      <c r="D216" s="141"/>
      <c r="E216" s="110" t="s">
        <v>24</v>
      </c>
      <c r="F216" s="112">
        <v>0</v>
      </c>
      <c r="G216" s="112">
        <v>0</v>
      </c>
      <c r="H216" s="112">
        <v>0</v>
      </c>
      <c r="I216" s="112">
        <v>0</v>
      </c>
      <c r="J216" s="112">
        <v>0</v>
      </c>
      <c r="K216" s="112">
        <v>0</v>
      </c>
      <c r="L216" s="112">
        <v>0</v>
      </c>
      <c r="M216" s="112">
        <v>0</v>
      </c>
      <c r="N216" s="112">
        <v>0</v>
      </c>
      <c r="O216" s="141"/>
    </row>
    <row r="217" spans="1:15" s="27" customFormat="1" ht="15.75" customHeight="1" thickBot="1">
      <c r="A217" s="152"/>
      <c r="B217" s="147"/>
      <c r="C217" s="223"/>
      <c r="D217" s="141"/>
      <c r="E217" s="110" t="s">
        <v>25</v>
      </c>
      <c r="F217" s="113">
        <v>0</v>
      </c>
      <c r="G217" s="113">
        <v>0</v>
      </c>
      <c r="H217" s="113">
        <v>0</v>
      </c>
      <c r="I217" s="113">
        <v>0</v>
      </c>
      <c r="J217" s="113">
        <v>0</v>
      </c>
      <c r="K217" s="112">
        <v>0</v>
      </c>
      <c r="L217" s="113">
        <v>0</v>
      </c>
      <c r="M217" s="113">
        <v>0</v>
      </c>
      <c r="N217" s="113">
        <v>0</v>
      </c>
      <c r="O217" s="141"/>
    </row>
    <row r="218" spans="1:15" s="27" customFormat="1" ht="15.75" customHeight="1" thickBot="1">
      <c r="A218" s="152"/>
      <c r="B218" s="147"/>
      <c r="C218" s="223"/>
      <c r="D218" s="141"/>
      <c r="E218" s="110" t="s">
        <v>8</v>
      </c>
      <c r="F218" s="112">
        <v>0</v>
      </c>
      <c r="G218" s="112">
        <v>0</v>
      </c>
      <c r="H218" s="112">
        <v>0</v>
      </c>
      <c r="I218" s="112">
        <v>0</v>
      </c>
      <c r="J218" s="112">
        <v>0</v>
      </c>
      <c r="K218" s="112">
        <v>0</v>
      </c>
      <c r="L218" s="112">
        <v>0</v>
      </c>
      <c r="M218" s="112">
        <v>0</v>
      </c>
      <c r="N218" s="112">
        <v>0</v>
      </c>
      <c r="O218" s="141"/>
    </row>
    <row r="219" spans="1:15" s="27" customFormat="1" ht="15.75" customHeight="1" thickBot="1">
      <c r="A219" s="153"/>
      <c r="B219" s="148"/>
      <c r="C219" s="224"/>
      <c r="D219" s="142"/>
      <c r="E219" s="110" t="s">
        <v>12</v>
      </c>
      <c r="F219" s="114">
        <f>K219</f>
        <v>1</v>
      </c>
      <c r="G219" s="111">
        <v>0</v>
      </c>
      <c r="H219" s="112">
        <v>0</v>
      </c>
      <c r="I219" s="115">
        <v>0</v>
      </c>
      <c r="J219" s="112">
        <v>0</v>
      </c>
      <c r="K219" s="112">
        <v>1</v>
      </c>
      <c r="L219" s="116">
        <v>0</v>
      </c>
      <c r="M219" s="116">
        <v>0</v>
      </c>
      <c r="N219" s="116">
        <v>0</v>
      </c>
      <c r="O219" s="142"/>
    </row>
    <row r="220" spans="1:15" s="27" customFormat="1" ht="15.75" customHeight="1" thickBot="1">
      <c r="A220" s="151" t="s">
        <v>296</v>
      </c>
      <c r="B220" s="146" t="s">
        <v>297</v>
      </c>
      <c r="C220" s="222"/>
      <c r="D220" s="140" t="s">
        <v>307</v>
      </c>
      <c r="E220" s="110" t="s">
        <v>4</v>
      </c>
      <c r="F220" s="111">
        <v>0</v>
      </c>
      <c r="G220" s="112">
        <v>0</v>
      </c>
      <c r="H220" s="111">
        <v>0</v>
      </c>
      <c r="I220" s="111">
        <v>0</v>
      </c>
      <c r="J220" s="111">
        <v>0</v>
      </c>
      <c r="K220" s="111">
        <v>0</v>
      </c>
      <c r="L220" s="111">
        <v>0</v>
      </c>
      <c r="M220" s="111">
        <v>10.920999999999999</v>
      </c>
      <c r="N220" s="111">
        <v>0</v>
      </c>
      <c r="O220" s="140" t="s">
        <v>298</v>
      </c>
    </row>
    <row r="221" spans="1:15" s="27" customFormat="1" ht="15.75" customHeight="1" thickBot="1">
      <c r="A221" s="152"/>
      <c r="B221" s="147"/>
      <c r="C221" s="223"/>
      <c r="D221" s="141"/>
      <c r="E221" s="110" t="s">
        <v>24</v>
      </c>
      <c r="F221" s="112">
        <v>0</v>
      </c>
      <c r="G221" s="113">
        <v>0</v>
      </c>
      <c r="H221" s="112">
        <v>0</v>
      </c>
      <c r="I221" s="112">
        <v>0</v>
      </c>
      <c r="J221" s="112">
        <v>0</v>
      </c>
      <c r="K221" s="112">
        <v>0</v>
      </c>
      <c r="L221" s="112">
        <v>0</v>
      </c>
      <c r="M221" s="112">
        <v>0</v>
      </c>
      <c r="N221" s="112">
        <v>0</v>
      </c>
      <c r="O221" s="141"/>
    </row>
    <row r="222" spans="1:15" s="27" customFormat="1" ht="15.75" customHeight="1" thickBot="1">
      <c r="A222" s="152"/>
      <c r="B222" s="147"/>
      <c r="C222" s="223"/>
      <c r="D222" s="141"/>
      <c r="E222" s="110" t="s">
        <v>25</v>
      </c>
      <c r="F222" s="113">
        <v>0</v>
      </c>
      <c r="G222" s="112">
        <v>0</v>
      </c>
      <c r="H222" s="113">
        <v>0</v>
      </c>
      <c r="I222" s="113">
        <v>0</v>
      </c>
      <c r="J222" s="113">
        <v>0</v>
      </c>
      <c r="K222" s="113">
        <v>0</v>
      </c>
      <c r="L222" s="113">
        <v>0</v>
      </c>
      <c r="M222" s="113">
        <v>0</v>
      </c>
      <c r="N222" s="113">
        <v>0</v>
      </c>
      <c r="O222" s="141"/>
    </row>
    <row r="223" spans="1:15" s="27" customFormat="1" ht="15.75" customHeight="1" thickBot="1">
      <c r="A223" s="152"/>
      <c r="B223" s="147"/>
      <c r="C223" s="223"/>
      <c r="D223" s="141"/>
      <c r="E223" s="110" t="s">
        <v>8</v>
      </c>
      <c r="F223" s="112">
        <v>0</v>
      </c>
      <c r="G223" s="112">
        <v>0</v>
      </c>
      <c r="H223" s="112">
        <v>0</v>
      </c>
      <c r="I223" s="112">
        <v>0</v>
      </c>
      <c r="J223" s="112">
        <v>0</v>
      </c>
      <c r="K223" s="112">
        <v>0</v>
      </c>
      <c r="L223" s="112">
        <v>0</v>
      </c>
      <c r="M223" s="112">
        <v>0</v>
      </c>
      <c r="N223" s="112">
        <v>0</v>
      </c>
      <c r="O223" s="141"/>
    </row>
    <row r="224" spans="1:15" s="27" customFormat="1" ht="15.75" customHeight="1" thickBot="1">
      <c r="A224" s="153"/>
      <c r="B224" s="148"/>
      <c r="C224" s="224"/>
      <c r="D224" s="142"/>
      <c r="E224" s="110" t="s">
        <v>12</v>
      </c>
      <c r="F224" s="114">
        <v>0</v>
      </c>
      <c r="G224" s="112">
        <v>0</v>
      </c>
      <c r="H224" s="112">
        <v>0</v>
      </c>
      <c r="I224" s="115">
        <v>0</v>
      </c>
      <c r="J224" s="112">
        <v>0</v>
      </c>
      <c r="K224" s="112">
        <v>0</v>
      </c>
      <c r="L224" s="116">
        <v>0</v>
      </c>
      <c r="M224" s="116">
        <v>10.920999999999999</v>
      </c>
      <c r="N224" s="116">
        <v>0</v>
      </c>
      <c r="O224" s="142"/>
    </row>
    <row r="225" spans="1:15" s="26" customFormat="1" ht="16.5" thickBot="1">
      <c r="A225" s="213" t="s">
        <v>299</v>
      </c>
      <c r="B225" s="146" t="s">
        <v>220</v>
      </c>
      <c r="C225" s="216"/>
      <c r="D225" s="140" t="s">
        <v>307</v>
      </c>
      <c r="E225" s="20" t="s">
        <v>4</v>
      </c>
      <c r="F225" s="37">
        <f>G225+H225+I225+J225+K225</f>
        <v>6.3860000000000001</v>
      </c>
      <c r="G225" s="37">
        <f>G226+G227+G228+G229</f>
        <v>1.5029999999999999</v>
      </c>
      <c r="H225" s="37">
        <f>H226+H227+H228+H229</f>
        <v>1.5049999999999999</v>
      </c>
      <c r="I225" s="37">
        <f>I226+I227+I228+I229</f>
        <v>3.3780000000000001</v>
      </c>
      <c r="J225" s="37">
        <f>J226+J227+J228+J229</f>
        <v>0</v>
      </c>
      <c r="K225" s="37">
        <f>K226+K227+K228+K229</f>
        <v>0</v>
      </c>
      <c r="L225" s="54">
        <v>0</v>
      </c>
      <c r="M225" s="54">
        <v>0</v>
      </c>
      <c r="N225" s="54">
        <v>0</v>
      </c>
      <c r="O225" s="140" t="s">
        <v>282</v>
      </c>
    </row>
    <row r="226" spans="1:15" s="26" customFormat="1" ht="16.5" thickBot="1">
      <c r="A226" s="214"/>
      <c r="B226" s="147"/>
      <c r="C226" s="217"/>
      <c r="D226" s="141"/>
      <c r="E226" s="20" t="s">
        <v>24</v>
      </c>
      <c r="F226" s="37">
        <f>G226+H226+I226+J226+K226</f>
        <v>5.2650000000000006</v>
      </c>
      <c r="G226" s="37">
        <v>1.05</v>
      </c>
      <c r="H226" s="37">
        <v>1.05</v>
      </c>
      <c r="I226" s="37">
        <v>3.165</v>
      </c>
      <c r="J226" s="37">
        <v>0</v>
      </c>
      <c r="K226" s="37">
        <v>0</v>
      </c>
      <c r="L226" s="54">
        <v>0</v>
      </c>
      <c r="M226" s="54">
        <v>0</v>
      </c>
      <c r="N226" s="54">
        <v>0</v>
      </c>
      <c r="O226" s="141"/>
    </row>
    <row r="227" spans="1:15" s="26" customFormat="1" ht="16.5" thickBot="1">
      <c r="A227" s="214"/>
      <c r="B227" s="147"/>
      <c r="C227" s="217"/>
      <c r="D227" s="141"/>
      <c r="E227" s="20" t="s">
        <v>25</v>
      </c>
      <c r="F227" s="37">
        <f>G227+H227+I227+J227+K227</f>
        <v>1.1020000000000001</v>
      </c>
      <c r="G227" s="37">
        <v>0.45</v>
      </c>
      <c r="H227" s="37">
        <v>0.45</v>
      </c>
      <c r="I227" s="37">
        <v>0.20200000000000001</v>
      </c>
      <c r="J227" s="37">
        <v>0</v>
      </c>
      <c r="K227" s="37">
        <v>0</v>
      </c>
      <c r="L227" s="37">
        <v>0</v>
      </c>
      <c r="M227" s="37">
        <v>0</v>
      </c>
      <c r="N227" s="37">
        <v>0</v>
      </c>
      <c r="O227" s="141"/>
    </row>
    <row r="228" spans="1:15" s="26" customFormat="1" ht="16.5" thickBot="1">
      <c r="A228" s="214"/>
      <c r="B228" s="147"/>
      <c r="C228" s="217"/>
      <c r="D228" s="141"/>
      <c r="E228" s="20" t="s">
        <v>8</v>
      </c>
      <c r="F228" s="37">
        <f>G228+H228+I228+J228+K228</f>
        <v>1.9E-2</v>
      </c>
      <c r="G228" s="37">
        <v>3.0000000000000001E-3</v>
      </c>
      <c r="H228" s="37">
        <v>5.0000000000000001E-3</v>
      </c>
      <c r="I228" s="37">
        <v>1.0999999999999999E-2</v>
      </c>
      <c r="J228" s="37">
        <v>0</v>
      </c>
      <c r="K228" s="37">
        <v>0</v>
      </c>
      <c r="L228" s="55">
        <v>0</v>
      </c>
      <c r="M228" s="55">
        <v>0</v>
      </c>
      <c r="N228" s="55">
        <v>0</v>
      </c>
      <c r="O228" s="141"/>
    </row>
    <row r="229" spans="1:15" s="26" customFormat="1" ht="16.5" thickBot="1">
      <c r="A229" s="215"/>
      <c r="B229" s="148"/>
      <c r="C229" s="218"/>
      <c r="D229" s="142"/>
      <c r="E229" s="20" t="s">
        <v>12</v>
      </c>
      <c r="F229" s="37">
        <f>G229+H229+I229+J229+K229</f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142"/>
    </row>
    <row r="230" spans="1:15" s="19" customFormat="1" ht="16.5" thickBot="1">
      <c r="A230" s="24" t="s">
        <v>179</v>
      </c>
      <c r="B230" s="154" t="s">
        <v>82</v>
      </c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</row>
    <row r="231" spans="1:15" s="19" customFormat="1" ht="31.5" customHeight="1" thickBot="1">
      <c r="A231" s="140" t="s">
        <v>26</v>
      </c>
      <c r="B231" s="146" t="s">
        <v>218</v>
      </c>
      <c r="C231" s="140"/>
      <c r="D231" s="140" t="s">
        <v>307</v>
      </c>
      <c r="E231" s="20" t="s">
        <v>4</v>
      </c>
      <c r="F231" s="37">
        <f>G231+H231+I231+J231+K231</f>
        <v>316.72000000000003</v>
      </c>
      <c r="G231" s="37">
        <f>G232+G233+G234+G235</f>
        <v>102.6</v>
      </c>
      <c r="H231" s="37">
        <f>H232+H233+H234+H235</f>
        <v>122.32000000000001</v>
      </c>
      <c r="I231" s="37">
        <f>I232+I233+I234+I235</f>
        <v>91.8</v>
      </c>
      <c r="J231" s="37">
        <f>J232+J233+J234+J235</f>
        <v>0</v>
      </c>
      <c r="K231" s="37">
        <f>K232+K233+K234+K235</f>
        <v>0</v>
      </c>
      <c r="L231" s="54">
        <v>0</v>
      </c>
      <c r="M231" s="54">
        <v>0</v>
      </c>
      <c r="N231" s="54">
        <v>0</v>
      </c>
      <c r="O231" s="155" t="s">
        <v>309</v>
      </c>
    </row>
    <row r="232" spans="1:15" s="19" customFormat="1" ht="37.5" customHeight="1" thickBot="1">
      <c r="A232" s="141"/>
      <c r="B232" s="147"/>
      <c r="C232" s="141"/>
      <c r="D232" s="141"/>
      <c r="E232" s="20" t="s">
        <v>24</v>
      </c>
      <c r="F232" s="37">
        <f>G232+H232+I232+J232+K232</f>
        <v>284.89999999999998</v>
      </c>
      <c r="G232" s="37">
        <v>95.1</v>
      </c>
      <c r="H232" s="37">
        <v>121.2</v>
      </c>
      <c r="I232" s="37">
        <v>68.599999999999994</v>
      </c>
      <c r="J232" s="37">
        <v>0</v>
      </c>
      <c r="K232" s="37">
        <v>0</v>
      </c>
      <c r="L232" s="37">
        <v>0</v>
      </c>
      <c r="M232" s="37">
        <v>0</v>
      </c>
      <c r="N232" s="37">
        <v>0</v>
      </c>
      <c r="O232" s="156"/>
    </row>
    <row r="233" spans="1:15" s="19" customFormat="1" ht="36" customHeight="1" thickBot="1">
      <c r="A233" s="141"/>
      <c r="B233" s="147"/>
      <c r="C233" s="141"/>
      <c r="D233" s="141"/>
      <c r="E233" s="20" t="s">
        <v>25</v>
      </c>
      <c r="F233" s="37">
        <f>G233+H233+I233+J233+K233</f>
        <v>31.16</v>
      </c>
      <c r="G233" s="37">
        <v>6.9</v>
      </c>
      <c r="H233" s="37">
        <v>1.06</v>
      </c>
      <c r="I233" s="37">
        <v>23.2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156"/>
    </row>
    <row r="234" spans="1:15" s="19" customFormat="1" ht="32.450000000000003" customHeight="1" thickBot="1">
      <c r="A234" s="141"/>
      <c r="B234" s="147"/>
      <c r="C234" s="141"/>
      <c r="D234" s="141"/>
      <c r="E234" s="20" t="s">
        <v>8</v>
      </c>
      <c r="F234" s="37">
        <f>G234+H234+I234+J234+K234</f>
        <v>0.65999999999999992</v>
      </c>
      <c r="G234" s="37">
        <v>0.6</v>
      </c>
      <c r="H234" s="37">
        <v>0.06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156"/>
    </row>
    <row r="235" spans="1:15" s="19" customFormat="1" ht="48.75" customHeight="1" thickBot="1">
      <c r="A235" s="142"/>
      <c r="B235" s="148"/>
      <c r="C235" s="142"/>
      <c r="D235" s="142"/>
      <c r="E235" s="20" t="s">
        <v>12</v>
      </c>
      <c r="F235" s="37">
        <f>G235+H235+I235+J235+K235</f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57">
        <v>0</v>
      </c>
      <c r="M235" s="57">
        <v>0</v>
      </c>
      <c r="N235" s="57">
        <v>0</v>
      </c>
      <c r="O235" s="157"/>
    </row>
    <row r="236" spans="1:15" s="19" customFormat="1" ht="16.5" thickBot="1">
      <c r="A236" s="24" t="s">
        <v>181</v>
      </c>
      <c r="B236" s="154" t="s">
        <v>196</v>
      </c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</row>
    <row r="237" spans="1:15" s="18" customFormat="1" ht="16.5" thickBot="1">
      <c r="A237" s="151" t="s">
        <v>273</v>
      </c>
      <c r="B237" s="146" t="s">
        <v>32</v>
      </c>
      <c r="C237" s="140"/>
      <c r="D237" s="140" t="s">
        <v>307</v>
      </c>
      <c r="E237" s="20" t="s">
        <v>4</v>
      </c>
      <c r="F237" s="37">
        <f t="shared" ref="F237:F246" si="20">G237+H237+I237+J237+K237</f>
        <v>0</v>
      </c>
      <c r="G237" s="37">
        <f>G238+G239+G240+G241</f>
        <v>0</v>
      </c>
      <c r="H237" s="37">
        <f>H238+H239+H240+H241</f>
        <v>0</v>
      </c>
      <c r="I237" s="37">
        <f>I238+I239+I240+I241</f>
        <v>0</v>
      </c>
      <c r="J237" s="37">
        <f>J238+J239+J240+J241</f>
        <v>0</v>
      </c>
      <c r="K237" s="37">
        <f>K238+K239+K240+K241</f>
        <v>0</v>
      </c>
      <c r="L237" s="37">
        <v>0</v>
      </c>
      <c r="M237" s="37">
        <v>0</v>
      </c>
      <c r="N237" s="37">
        <v>0</v>
      </c>
      <c r="O237" s="140" t="s">
        <v>314</v>
      </c>
    </row>
    <row r="238" spans="1:15" s="18" customFormat="1" ht="16.5" thickBot="1">
      <c r="A238" s="152"/>
      <c r="B238" s="147"/>
      <c r="C238" s="141"/>
      <c r="D238" s="141"/>
      <c r="E238" s="20" t="s">
        <v>24</v>
      </c>
      <c r="F238" s="37">
        <f t="shared" si="20"/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0</v>
      </c>
      <c r="O238" s="141"/>
    </row>
    <row r="239" spans="1:15" s="18" customFormat="1" ht="16.5" thickBot="1">
      <c r="A239" s="152"/>
      <c r="B239" s="147"/>
      <c r="C239" s="141"/>
      <c r="D239" s="141"/>
      <c r="E239" s="20" t="s">
        <v>25</v>
      </c>
      <c r="F239" s="37">
        <f t="shared" si="20"/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141"/>
    </row>
    <row r="240" spans="1:15" s="18" customFormat="1" ht="16.5" thickBot="1">
      <c r="A240" s="152"/>
      <c r="B240" s="147"/>
      <c r="C240" s="141"/>
      <c r="D240" s="141"/>
      <c r="E240" s="20" t="s">
        <v>8</v>
      </c>
      <c r="F240" s="37">
        <f t="shared" si="20"/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7">
        <v>0</v>
      </c>
      <c r="O240" s="141"/>
    </row>
    <row r="241" spans="1:15" s="18" customFormat="1" ht="16.5" thickBot="1">
      <c r="A241" s="153"/>
      <c r="B241" s="148"/>
      <c r="C241" s="142"/>
      <c r="D241" s="142"/>
      <c r="E241" s="20" t="s">
        <v>12</v>
      </c>
      <c r="F241" s="37">
        <f t="shared" si="20"/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57">
        <v>0</v>
      </c>
      <c r="M241" s="57">
        <v>0</v>
      </c>
      <c r="N241" s="57">
        <v>0</v>
      </c>
      <c r="O241" s="142"/>
    </row>
    <row r="242" spans="1:15" s="19" customFormat="1" ht="16.5" thickBot="1">
      <c r="A242" s="151" t="s">
        <v>274</v>
      </c>
      <c r="B242" s="146" t="s">
        <v>197</v>
      </c>
      <c r="C242" s="140"/>
      <c r="D242" s="140" t="s">
        <v>307</v>
      </c>
      <c r="E242" s="20" t="s">
        <v>4</v>
      </c>
      <c r="F242" s="37">
        <f t="shared" si="20"/>
        <v>11.826000000000001</v>
      </c>
      <c r="G242" s="37">
        <f>G243+G244+G245+G246</f>
        <v>1.29</v>
      </c>
      <c r="H242" s="37">
        <f>H243+H244+H245+H246</f>
        <v>1.236</v>
      </c>
      <c r="I242" s="37">
        <f>I243+I244+I245+I246</f>
        <v>3.2</v>
      </c>
      <c r="J242" s="37">
        <f>J243+J244+J245+J246</f>
        <v>3.1</v>
      </c>
      <c r="K242" s="37">
        <f>K243+K244+K245+K246</f>
        <v>3</v>
      </c>
      <c r="L242" s="37">
        <v>0</v>
      </c>
      <c r="M242" s="37">
        <v>0</v>
      </c>
      <c r="N242" s="37">
        <v>0</v>
      </c>
      <c r="O242" s="140" t="s">
        <v>311</v>
      </c>
    </row>
    <row r="243" spans="1:15" s="19" customFormat="1" ht="16.5" thickBot="1">
      <c r="A243" s="152"/>
      <c r="B243" s="147"/>
      <c r="C243" s="141"/>
      <c r="D243" s="141"/>
      <c r="E243" s="20" t="s">
        <v>24</v>
      </c>
      <c r="F243" s="37">
        <f t="shared" si="20"/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141"/>
    </row>
    <row r="244" spans="1:15" s="19" customFormat="1" ht="16.5" thickBot="1">
      <c r="A244" s="152"/>
      <c r="B244" s="147"/>
      <c r="C244" s="141"/>
      <c r="D244" s="141"/>
      <c r="E244" s="20" t="s">
        <v>25</v>
      </c>
      <c r="F244" s="37">
        <f t="shared" si="20"/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55">
        <v>0</v>
      </c>
      <c r="M244" s="55">
        <v>0</v>
      </c>
      <c r="N244" s="55">
        <v>0</v>
      </c>
      <c r="O244" s="141"/>
    </row>
    <row r="245" spans="1:15" s="19" customFormat="1" ht="16.5" thickBot="1">
      <c r="A245" s="152"/>
      <c r="B245" s="147"/>
      <c r="C245" s="141"/>
      <c r="D245" s="141"/>
      <c r="E245" s="20" t="s">
        <v>8</v>
      </c>
      <c r="F245" s="37">
        <f t="shared" si="20"/>
        <v>11.826000000000001</v>
      </c>
      <c r="G245" s="37">
        <v>1.29</v>
      </c>
      <c r="H245" s="37">
        <v>1.236</v>
      </c>
      <c r="I245" s="37">
        <v>3.2</v>
      </c>
      <c r="J245" s="37">
        <v>3.1</v>
      </c>
      <c r="K245" s="37">
        <v>3</v>
      </c>
      <c r="L245" s="37">
        <v>0</v>
      </c>
      <c r="M245" s="37">
        <v>0</v>
      </c>
      <c r="N245" s="37">
        <v>0</v>
      </c>
      <c r="O245" s="141"/>
    </row>
    <row r="246" spans="1:15" s="19" customFormat="1" ht="16.5" thickBot="1">
      <c r="A246" s="153"/>
      <c r="B246" s="148"/>
      <c r="C246" s="142"/>
      <c r="D246" s="142"/>
      <c r="E246" s="20" t="s">
        <v>12</v>
      </c>
      <c r="F246" s="37">
        <f t="shared" si="20"/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57">
        <v>0</v>
      </c>
      <c r="M246" s="57">
        <v>0</v>
      </c>
      <c r="N246" s="57">
        <v>0</v>
      </c>
      <c r="O246" s="142"/>
    </row>
    <row r="247" spans="1:15" s="19" customFormat="1" ht="16.5" thickBot="1">
      <c r="A247" s="24" t="s">
        <v>188</v>
      </c>
      <c r="B247" s="154" t="s">
        <v>86</v>
      </c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</row>
    <row r="248" spans="1:15" s="19" customFormat="1" ht="16.5" thickBot="1">
      <c r="A248" s="140" t="s">
        <v>41</v>
      </c>
      <c r="B248" s="146" t="s">
        <v>206</v>
      </c>
      <c r="C248" s="140"/>
      <c r="D248" s="140" t="s">
        <v>307</v>
      </c>
      <c r="E248" s="20" t="s">
        <v>4</v>
      </c>
      <c r="F248" s="37">
        <f t="shared" ref="F248:I251" si="21">F253+F258</f>
        <v>44.535999999999994</v>
      </c>
      <c r="G248" s="37">
        <f t="shared" si="21"/>
        <v>10.23</v>
      </c>
      <c r="H248" s="37">
        <f t="shared" si="21"/>
        <v>16.693000000000001</v>
      </c>
      <c r="I248" s="37">
        <f t="shared" si="21"/>
        <v>17.613</v>
      </c>
      <c r="J248" s="37">
        <f t="shared" ref="J248:K252" si="22">J253+J258</f>
        <v>0</v>
      </c>
      <c r="K248" s="37">
        <f t="shared" si="22"/>
        <v>0</v>
      </c>
      <c r="L248" s="54">
        <v>0</v>
      </c>
      <c r="M248" s="54">
        <v>0</v>
      </c>
      <c r="N248" s="54">
        <v>0</v>
      </c>
      <c r="O248" s="140" t="s">
        <v>283</v>
      </c>
    </row>
    <row r="249" spans="1:15" s="19" customFormat="1" ht="16.5" thickBot="1">
      <c r="A249" s="141"/>
      <c r="B249" s="147"/>
      <c r="C249" s="141"/>
      <c r="D249" s="141"/>
      <c r="E249" s="20" t="s">
        <v>24</v>
      </c>
      <c r="F249" s="37">
        <f t="shared" si="21"/>
        <v>0</v>
      </c>
      <c r="G249" s="37">
        <f t="shared" si="21"/>
        <v>0</v>
      </c>
      <c r="H249" s="37">
        <f t="shared" si="21"/>
        <v>0</v>
      </c>
      <c r="I249" s="37">
        <f t="shared" si="21"/>
        <v>0</v>
      </c>
      <c r="J249" s="37">
        <f t="shared" si="22"/>
        <v>0</v>
      </c>
      <c r="K249" s="37">
        <f t="shared" si="22"/>
        <v>0</v>
      </c>
      <c r="L249" s="54">
        <v>0</v>
      </c>
      <c r="M249" s="54">
        <v>0</v>
      </c>
      <c r="N249" s="54">
        <v>0</v>
      </c>
      <c r="O249" s="141"/>
    </row>
    <row r="250" spans="1:15" s="19" customFormat="1" ht="16.5" thickBot="1">
      <c r="A250" s="141"/>
      <c r="B250" s="147"/>
      <c r="C250" s="141"/>
      <c r="D250" s="141"/>
      <c r="E250" s="20" t="s">
        <v>25</v>
      </c>
      <c r="F250" s="37">
        <f t="shared" si="21"/>
        <v>41.932999999999993</v>
      </c>
      <c r="G250" s="37">
        <f t="shared" si="21"/>
        <v>9.5620000000000012</v>
      </c>
      <c r="H250" s="37">
        <f t="shared" si="21"/>
        <v>15.798</v>
      </c>
      <c r="I250" s="37">
        <f t="shared" si="21"/>
        <v>16.573</v>
      </c>
      <c r="J250" s="37">
        <f t="shared" si="22"/>
        <v>0</v>
      </c>
      <c r="K250" s="37">
        <f t="shared" si="22"/>
        <v>0</v>
      </c>
      <c r="L250" s="37">
        <v>0</v>
      </c>
      <c r="M250" s="37">
        <v>0</v>
      </c>
      <c r="N250" s="37">
        <v>0</v>
      </c>
      <c r="O250" s="141"/>
    </row>
    <row r="251" spans="1:15" s="19" customFormat="1" ht="16.5" thickBot="1">
      <c r="A251" s="141"/>
      <c r="B251" s="147"/>
      <c r="C251" s="141"/>
      <c r="D251" s="141"/>
      <c r="E251" s="20" t="s">
        <v>8</v>
      </c>
      <c r="F251" s="37">
        <f t="shared" si="21"/>
        <v>2.3519999999999999</v>
      </c>
      <c r="G251" s="37">
        <f t="shared" si="21"/>
        <v>0.56200000000000006</v>
      </c>
      <c r="H251" s="37">
        <f t="shared" si="21"/>
        <v>0.89500000000000002</v>
      </c>
      <c r="I251" s="37">
        <f t="shared" si="21"/>
        <v>0.89500000000000002</v>
      </c>
      <c r="J251" s="37">
        <f t="shared" si="22"/>
        <v>0</v>
      </c>
      <c r="K251" s="37">
        <f t="shared" si="22"/>
        <v>0</v>
      </c>
      <c r="L251" s="57">
        <v>0</v>
      </c>
      <c r="M251" s="57">
        <v>0</v>
      </c>
      <c r="N251" s="57">
        <v>0</v>
      </c>
      <c r="O251" s="141"/>
    </row>
    <row r="252" spans="1:15" s="19" customFormat="1" ht="16.5" thickBot="1">
      <c r="A252" s="142"/>
      <c r="B252" s="148"/>
      <c r="C252" s="142"/>
      <c r="D252" s="142"/>
      <c r="E252" s="20" t="s">
        <v>12</v>
      </c>
      <c r="F252" s="37">
        <f>SUM(G252:K252)</f>
        <v>0.251</v>
      </c>
      <c r="G252" s="37">
        <f>G257+G262</f>
        <v>0.106</v>
      </c>
      <c r="H252" s="37">
        <f>H257+H262</f>
        <v>0</v>
      </c>
      <c r="I252" s="37">
        <f>I257+I262</f>
        <v>0.14499999999999999</v>
      </c>
      <c r="J252" s="37">
        <f t="shared" si="22"/>
        <v>0</v>
      </c>
      <c r="K252" s="37">
        <f t="shared" si="22"/>
        <v>0</v>
      </c>
      <c r="L252" s="55">
        <v>0</v>
      </c>
      <c r="M252" s="55">
        <v>0</v>
      </c>
      <c r="N252" s="55">
        <v>0</v>
      </c>
      <c r="O252" s="141"/>
    </row>
    <row r="253" spans="1:15" s="28" customFormat="1" ht="15.75" thickBot="1">
      <c r="A253" s="143" t="s">
        <v>209</v>
      </c>
      <c r="B253" s="137" t="s">
        <v>207</v>
      </c>
      <c r="C253" s="143"/>
      <c r="D253" s="143" t="s">
        <v>307</v>
      </c>
      <c r="E253" s="34" t="s">
        <v>4</v>
      </c>
      <c r="F253" s="36">
        <f t="shared" ref="F253:F277" si="23">G253+H253+I253+J253+K253</f>
        <v>40.772999999999996</v>
      </c>
      <c r="G253" s="36">
        <f>G254+G255+G256+G257</f>
        <v>9.0039999999999996</v>
      </c>
      <c r="H253" s="36">
        <f>H254+H255+H256+H257</f>
        <v>15.497</v>
      </c>
      <c r="I253" s="36">
        <f>I254+I255+I256+I257</f>
        <v>16.271999999999998</v>
      </c>
      <c r="J253" s="36">
        <f>J254+J255+J256+J257</f>
        <v>0</v>
      </c>
      <c r="K253" s="36">
        <f>K254+K255+K256+K257</f>
        <v>0</v>
      </c>
      <c r="L253" s="36">
        <v>0</v>
      </c>
      <c r="M253" s="36">
        <v>0</v>
      </c>
      <c r="N253" s="36">
        <v>0</v>
      </c>
      <c r="O253" s="141"/>
    </row>
    <row r="254" spans="1:15" s="28" customFormat="1" ht="15.75" thickBot="1">
      <c r="A254" s="144"/>
      <c r="B254" s="138"/>
      <c r="C254" s="144"/>
      <c r="D254" s="144"/>
      <c r="E254" s="34" t="s">
        <v>24</v>
      </c>
      <c r="F254" s="36">
        <f t="shared" si="23"/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141"/>
    </row>
    <row r="255" spans="1:15" s="28" customFormat="1" ht="15.75" thickBot="1">
      <c r="A255" s="144"/>
      <c r="B255" s="138"/>
      <c r="C255" s="144"/>
      <c r="D255" s="144"/>
      <c r="E255" s="34" t="s">
        <v>25</v>
      </c>
      <c r="F255" s="36">
        <f t="shared" si="23"/>
        <v>38.772999999999996</v>
      </c>
      <c r="G255" s="36">
        <v>8.5540000000000003</v>
      </c>
      <c r="H255" s="36">
        <v>14.722</v>
      </c>
      <c r="I255" s="36">
        <v>15.497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  <c r="O255" s="141"/>
    </row>
    <row r="256" spans="1:15" s="28" customFormat="1" ht="15.75" thickBot="1">
      <c r="A256" s="144"/>
      <c r="B256" s="138"/>
      <c r="C256" s="144"/>
      <c r="D256" s="144"/>
      <c r="E256" s="34" t="s">
        <v>8</v>
      </c>
      <c r="F256" s="36">
        <f t="shared" si="23"/>
        <v>2</v>
      </c>
      <c r="G256" s="36">
        <v>0.45</v>
      </c>
      <c r="H256" s="36">
        <v>0.77500000000000002</v>
      </c>
      <c r="I256" s="36">
        <v>0.77500000000000002</v>
      </c>
      <c r="J256" s="36">
        <v>0</v>
      </c>
      <c r="K256" s="36">
        <v>0</v>
      </c>
      <c r="L256" s="56">
        <v>0</v>
      </c>
      <c r="M256" s="56">
        <v>0</v>
      </c>
      <c r="N256" s="56">
        <v>0</v>
      </c>
      <c r="O256" s="141"/>
    </row>
    <row r="257" spans="1:15" s="28" customFormat="1" ht="15.75" thickBot="1">
      <c r="A257" s="145"/>
      <c r="B257" s="139"/>
      <c r="C257" s="145"/>
      <c r="D257" s="145"/>
      <c r="E257" s="34" t="s">
        <v>12</v>
      </c>
      <c r="F257" s="36">
        <f t="shared" si="23"/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141"/>
    </row>
    <row r="258" spans="1:15" s="28" customFormat="1" ht="15.75" thickBot="1">
      <c r="A258" s="143" t="s">
        <v>210</v>
      </c>
      <c r="B258" s="137" t="s">
        <v>208</v>
      </c>
      <c r="C258" s="143"/>
      <c r="D258" s="143" t="s">
        <v>307</v>
      </c>
      <c r="E258" s="34" t="s">
        <v>4</v>
      </c>
      <c r="F258" s="36">
        <f t="shared" si="23"/>
        <v>3.7630000000000008</v>
      </c>
      <c r="G258" s="36">
        <f>G259+G260+G261+G262</f>
        <v>1.2260000000000002</v>
      </c>
      <c r="H258" s="36">
        <f>H259+H260+H261+H262</f>
        <v>1.1960000000000002</v>
      </c>
      <c r="I258" s="36">
        <f>I259+I260+I261+I262</f>
        <v>1.3410000000000002</v>
      </c>
      <c r="J258" s="36">
        <f>J259+J260+J261+J262</f>
        <v>0</v>
      </c>
      <c r="K258" s="36">
        <f>K259+K260+K261+K262</f>
        <v>0</v>
      </c>
      <c r="L258" s="36">
        <v>0</v>
      </c>
      <c r="M258" s="36">
        <v>0</v>
      </c>
      <c r="N258" s="36">
        <v>0</v>
      </c>
      <c r="O258" s="141"/>
    </row>
    <row r="259" spans="1:15" s="28" customFormat="1" ht="15.75" thickBot="1">
      <c r="A259" s="144"/>
      <c r="B259" s="138"/>
      <c r="C259" s="144"/>
      <c r="D259" s="144"/>
      <c r="E259" s="34" t="s">
        <v>24</v>
      </c>
      <c r="F259" s="36">
        <f t="shared" si="23"/>
        <v>0</v>
      </c>
      <c r="G259" s="36">
        <v>0</v>
      </c>
      <c r="H259" s="36">
        <v>0</v>
      </c>
      <c r="I259" s="36">
        <v>0</v>
      </c>
      <c r="J259" s="36">
        <v>0</v>
      </c>
      <c r="K259" s="65">
        <v>0</v>
      </c>
      <c r="L259" s="56">
        <v>0</v>
      </c>
      <c r="M259" s="56">
        <v>0</v>
      </c>
      <c r="N259" s="56">
        <v>0</v>
      </c>
      <c r="O259" s="141"/>
    </row>
    <row r="260" spans="1:15" s="28" customFormat="1" ht="15.75" thickBot="1">
      <c r="A260" s="144"/>
      <c r="B260" s="138"/>
      <c r="C260" s="144"/>
      <c r="D260" s="144"/>
      <c r="E260" s="34" t="s">
        <v>25</v>
      </c>
      <c r="F260" s="36">
        <f t="shared" si="23"/>
        <v>3.16</v>
      </c>
      <c r="G260" s="36">
        <v>1.008</v>
      </c>
      <c r="H260" s="36">
        <v>1.0760000000000001</v>
      </c>
      <c r="I260" s="36">
        <v>1.0760000000000001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141"/>
    </row>
    <row r="261" spans="1:15" s="28" customFormat="1" ht="15.75" thickBot="1">
      <c r="A261" s="144"/>
      <c r="B261" s="138"/>
      <c r="C261" s="144"/>
      <c r="D261" s="144"/>
      <c r="E261" s="34" t="s">
        <v>8</v>
      </c>
      <c r="F261" s="36">
        <f t="shared" si="23"/>
        <v>0.35199999999999998</v>
      </c>
      <c r="G261" s="36">
        <v>0.112</v>
      </c>
      <c r="H261" s="36">
        <v>0.12</v>
      </c>
      <c r="I261" s="36">
        <v>0.12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141"/>
    </row>
    <row r="262" spans="1:15" s="28" customFormat="1" ht="15.75" thickBot="1">
      <c r="A262" s="145"/>
      <c r="B262" s="139"/>
      <c r="C262" s="145"/>
      <c r="D262" s="145"/>
      <c r="E262" s="34" t="s">
        <v>12</v>
      </c>
      <c r="F262" s="36">
        <f t="shared" si="23"/>
        <v>0.251</v>
      </c>
      <c r="G262" s="36">
        <v>0.106</v>
      </c>
      <c r="H262" s="36"/>
      <c r="I262" s="36">
        <v>0.14499999999999999</v>
      </c>
      <c r="J262" s="36">
        <v>0</v>
      </c>
      <c r="K262" s="36">
        <v>0</v>
      </c>
      <c r="L262" s="65">
        <v>0</v>
      </c>
      <c r="M262" s="65">
        <v>0</v>
      </c>
      <c r="N262" s="65">
        <v>0</v>
      </c>
      <c r="O262" s="142"/>
    </row>
    <row r="263" spans="1:15" s="30" customFormat="1" ht="16.5" thickBot="1">
      <c r="A263" s="140" t="s">
        <v>42</v>
      </c>
      <c r="B263" s="146" t="s">
        <v>211</v>
      </c>
      <c r="C263" s="140"/>
      <c r="D263" s="140" t="s">
        <v>307</v>
      </c>
      <c r="E263" s="20" t="s">
        <v>4</v>
      </c>
      <c r="F263" s="37">
        <f t="shared" si="23"/>
        <v>1.6460000000000001</v>
      </c>
      <c r="G263" s="37">
        <f>G264+G265+G266+G267</f>
        <v>0.84899999999999998</v>
      </c>
      <c r="H263" s="37">
        <f>H264+H265+H266+H267</f>
        <v>0.38800000000000001</v>
      </c>
      <c r="I263" s="37">
        <f>I264+I265+I266+I267</f>
        <v>0.40899999999999997</v>
      </c>
      <c r="J263" s="37">
        <f>J264+J265+J266+J267</f>
        <v>0</v>
      </c>
      <c r="K263" s="37">
        <f>K264+K265+K266+K267</f>
        <v>0</v>
      </c>
      <c r="L263" s="54">
        <v>0</v>
      </c>
      <c r="M263" s="54">
        <v>0</v>
      </c>
      <c r="N263" s="54">
        <v>0</v>
      </c>
      <c r="O263" s="140" t="s">
        <v>272</v>
      </c>
    </row>
    <row r="264" spans="1:15" s="30" customFormat="1" ht="16.5" thickBot="1">
      <c r="A264" s="141"/>
      <c r="B264" s="147"/>
      <c r="C264" s="141"/>
      <c r="D264" s="141"/>
      <c r="E264" s="20" t="s">
        <v>24</v>
      </c>
      <c r="F264" s="37">
        <f t="shared" si="23"/>
        <v>0</v>
      </c>
      <c r="G264" s="37">
        <v>0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37">
        <v>0</v>
      </c>
      <c r="N264" s="37">
        <v>0</v>
      </c>
      <c r="O264" s="141"/>
    </row>
    <row r="265" spans="1:15" s="30" customFormat="1" ht="16.5" thickBot="1">
      <c r="A265" s="141"/>
      <c r="B265" s="147"/>
      <c r="C265" s="141"/>
      <c r="D265" s="141"/>
      <c r="E265" s="20" t="s">
        <v>25</v>
      </c>
      <c r="F265" s="37">
        <f t="shared" si="23"/>
        <v>1.288</v>
      </c>
      <c r="G265" s="37">
        <v>0.55600000000000005</v>
      </c>
      <c r="H265" s="37">
        <v>0.36899999999999999</v>
      </c>
      <c r="I265" s="37">
        <v>0.36299999999999999</v>
      </c>
      <c r="J265" s="37">
        <v>0</v>
      </c>
      <c r="K265" s="37">
        <v>0</v>
      </c>
      <c r="L265" s="55">
        <v>0</v>
      </c>
      <c r="M265" s="55">
        <v>0</v>
      </c>
      <c r="N265" s="55">
        <v>0</v>
      </c>
      <c r="O265" s="141"/>
    </row>
    <row r="266" spans="1:15" s="30" customFormat="1" ht="16.5" thickBot="1">
      <c r="A266" s="141"/>
      <c r="B266" s="147"/>
      <c r="C266" s="141"/>
      <c r="D266" s="141"/>
      <c r="E266" s="20" t="s">
        <v>8</v>
      </c>
      <c r="F266" s="37">
        <f t="shared" si="23"/>
        <v>0.35799999999999998</v>
      </c>
      <c r="G266" s="37">
        <v>0.29299999999999998</v>
      </c>
      <c r="H266" s="37">
        <v>1.9E-2</v>
      </c>
      <c r="I266" s="37">
        <v>4.5999999999999999E-2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141"/>
    </row>
    <row r="267" spans="1:15" s="30" customFormat="1" ht="16.5" thickBot="1">
      <c r="A267" s="142"/>
      <c r="B267" s="148"/>
      <c r="C267" s="142"/>
      <c r="D267" s="142"/>
      <c r="E267" s="20" t="s">
        <v>12</v>
      </c>
      <c r="F267" s="37">
        <f t="shared" si="23"/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57">
        <v>0</v>
      </c>
      <c r="M267" s="57">
        <v>0</v>
      </c>
      <c r="N267" s="57">
        <v>0</v>
      </c>
      <c r="O267" s="142"/>
    </row>
    <row r="268" spans="1:15" s="30" customFormat="1" ht="16.5" thickBot="1">
      <c r="A268" s="140" t="s">
        <v>189</v>
      </c>
      <c r="B268" s="146" t="s">
        <v>219</v>
      </c>
      <c r="C268" s="140"/>
      <c r="D268" s="140" t="s">
        <v>307</v>
      </c>
      <c r="E268" s="20" t="s">
        <v>4</v>
      </c>
      <c r="F268" s="37">
        <f t="shared" si="23"/>
        <v>1.9339999999999999</v>
      </c>
      <c r="G268" s="37">
        <f>G269+G270+G271+G272</f>
        <v>0</v>
      </c>
      <c r="H268" s="37">
        <f>H269+H270+H271+H272</f>
        <v>1.696</v>
      </c>
      <c r="I268" s="37">
        <f>I269+I270+I271+I272</f>
        <v>0.23800000000000002</v>
      </c>
      <c r="J268" s="37">
        <f>J269+J270+J271+J272</f>
        <v>0</v>
      </c>
      <c r="K268" s="37">
        <f>K269+K270+K271+K272</f>
        <v>0</v>
      </c>
      <c r="L268" s="54">
        <v>0</v>
      </c>
      <c r="M268" s="54">
        <v>0</v>
      </c>
      <c r="N268" s="54">
        <v>0</v>
      </c>
      <c r="O268" s="140" t="s">
        <v>288</v>
      </c>
    </row>
    <row r="269" spans="1:15" s="30" customFormat="1" ht="16.5" thickBot="1">
      <c r="A269" s="141"/>
      <c r="B269" s="147"/>
      <c r="C269" s="141"/>
      <c r="D269" s="141"/>
      <c r="E269" s="20" t="s">
        <v>24</v>
      </c>
      <c r="F269" s="37">
        <f t="shared" si="23"/>
        <v>1.7909999999999999</v>
      </c>
      <c r="G269" s="37">
        <v>0</v>
      </c>
      <c r="H269" s="37">
        <v>1.577</v>
      </c>
      <c r="I269" s="37">
        <v>0.214</v>
      </c>
      <c r="J269" s="37">
        <v>0</v>
      </c>
      <c r="K269" s="37">
        <v>0</v>
      </c>
      <c r="L269" s="37">
        <v>0</v>
      </c>
      <c r="M269" s="37">
        <v>0</v>
      </c>
      <c r="N269" s="37">
        <v>0</v>
      </c>
      <c r="O269" s="141"/>
    </row>
    <row r="270" spans="1:15" s="30" customFormat="1" ht="16.5" thickBot="1">
      <c r="A270" s="141"/>
      <c r="B270" s="147"/>
      <c r="C270" s="141"/>
      <c r="D270" s="141"/>
      <c r="E270" s="20" t="s">
        <v>25</v>
      </c>
      <c r="F270" s="37">
        <f t="shared" si="23"/>
        <v>0.13300000000000001</v>
      </c>
      <c r="G270" s="37">
        <v>0</v>
      </c>
      <c r="H270" s="37">
        <v>0.11899999999999999</v>
      </c>
      <c r="I270" s="37">
        <v>1.4E-2</v>
      </c>
      <c r="J270" s="37">
        <v>0</v>
      </c>
      <c r="K270" s="37">
        <v>0</v>
      </c>
      <c r="L270" s="55">
        <v>0</v>
      </c>
      <c r="M270" s="55">
        <v>0</v>
      </c>
      <c r="N270" s="55">
        <v>0</v>
      </c>
      <c r="O270" s="141"/>
    </row>
    <row r="271" spans="1:15" s="30" customFormat="1" ht="16.5" thickBot="1">
      <c r="A271" s="141"/>
      <c r="B271" s="147"/>
      <c r="C271" s="141"/>
      <c r="D271" s="141"/>
      <c r="E271" s="20" t="s">
        <v>8</v>
      </c>
      <c r="F271" s="37">
        <f t="shared" si="23"/>
        <v>0.01</v>
      </c>
      <c r="G271" s="37">
        <v>0</v>
      </c>
      <c r="H271" s="37">
        <v>0</v>
      </c>
      <c r="I271" s="37">
        <v>0.01</v>
      </c>
      <c r="J271" s="37">
        <v>0</v>
      </c>
      <c r="K271" s="37">
        <v>0</v>
      </c>
      <c r="L271" s="37">
        <v>0</v>
      </c>
      <c r="M271" s="37">
        <v>0</v>
      </c>
      <c r="N271" s="37">
        <v>0</v>
      </c>
      <c r="O271" s="141"/>
    </row>
    <row r="272" spans="1:15" s="30" customFormat="1" ht="16.5" thickBot="1">
      <c r="A272" s="142"/>
      <c r="B272" s="148"/>
      <c r="C272" s="142"/>
      <c r="D272" s="142"/>
      <c r="E272" s="20" t="s">
        <v>12</v>
      </c>
      <c r="F272" s="37">
        <f t="shared" si="23"/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57">
        <v>0</v>
      </c>
      <c r="M272" s="57">
        <v>0</v>
      </c>
      <c r="N272" s="57">
        <v>0</v>
      </c>
      <c r="O272" s="142"/>
    </row>
    <row r="273" spans="1:15" s="18" customFormat="1" ht="16.5" thickBot="1">
      <c r="A273" s="151" t="s">
        <v>190</v>
      </c>
      <c r="B273" s="146" t="s">
        <v>48</v>
      </c>
      <c r="C273" s="140"/>
      <c r="D273" s="140" t="s">
        <v>307</v>
      </c>
      <c r="E273" s="20" t="s">
        <v>4</v>
      </c>
      <c r="F273" s="37">
        <f t="shared" si="23"/>
        <v>78.77600000000001</v>
      </c>
      <c r="G273" s="37">
        <f>G274+G275+G276+G277</f>
        <v>18.779999999999998</v>
      </c>
      <c r="H273" s="37">
        <f>H274+H275+H276+H277</f>
        <v>17.677999999999997</v>
      </c>
      <c r="I273" s="37">
        <f>I274+I275+I276+I277</f>
        <v>21.159000000000002</v>
      </c>
      <c r="J273" s="37">
        <f>J274+J275+J276+J277</f>
        <v>21.159000000000002</v>
      </c>
      <c r="K273" s="37">
        <f>K274+K275+K276+K277</f>
        <v>0</v>
      </c>
      <c r="L273" s="54">
        <v>0</v>
      </c>
      <c r="M273" s="54">
        <v>0</v>
      </c>
      <c r="N273" s="54">
        <v>0</v>
      </c>
      <c r="O273" s="140" t="s">
        <v>281</v>
      </c>
    </row>
    <row r="274" spans="1:15" s="18" customFormat="1" ht="16.5" thickBot="1">
      <c r="A274" s="152"/>
      <c r="B274" s="147"/>
      <c r="C274" s="141"/>
      <c r="D274" s="141"/>
      <c r="E274" s="20" t="s">
        <v>24</v>
      </c>
      <c r="F274" s="37">
        <f t="shared" si="23"/>
        <v>73.244</v>
      </c>
      <c r="G274" s="37">
        <v>17.059999999999999</v>
      </c>
      <c r="H274" s="37">
        <v>15.484</v>
      </c>
      <c r="I274" s="37">
        <v>20.350000000000001</v>
      </c>
      <c r="J274" s="37">
        <v>20.350000000000001</v>
      </c>
      <c r="K274" s="37">
        <v>0</v>
      </c>
      <c r="L274" s="54">
        <v>0</v>
      </c>
      <c r="M274" s="54">
        <v>0</v>
      </c>
      <c r="N274" s="54">
        <v>0</v>
      </c>
      <c r="O274" s="141"/>
    </row>
    <row r="275" spans="1:15" s="18" customFormat="1" ht="16.5" thickBot="1">
      <c r="A275" s="152"/>
      <c r="B275" s="147"/>
      <c r="C275" s="141"/>
      <c r="D275" s="141"/>
      <c r="E275" s="20" t="s">
        <v>25</v>
      </c>
      <c r="F275" s="37">
        <f t="shared" si="23"/>
        <v>5.3120000000000003</v>
      </c>
      <c r="G275" s="37">
        <v>1.66</v>
      </c>
      <c r="H275" s="37">
        <v>2.1339999999999999</v>
      </c>
      <c r="I275" s="37">
        <v>0.75900000000000001</v>
      </c>
      <c r="J275" s="37">
        <v>0.75900000000000001</v>
      </c>
      <c r="K275" s="37">
        <v>0</v>
      </c>
      <c r="L275" s="37">
        <v>0</v>
      </c>
      <c r="M275" s="37">
        <v>0</v>
      </c>
      <c r="N275" s="37">
        <v>0</v>
      </c>
      <c r="O275" s="141"/>
    </row>
    <row r="276" spans="1:15" s="18" customFormat="1" ht="16.5" thickBot="1">
      <c r="A276" s="152"/>
      <c r="B276" s="147"/>
      <c r="C276" s="141"/>
      <c r="D276" s="141"/>
      <c r="E276" s="20" t="s">
        <v>8</v>
      </c>
      <c r="F276" s="37">
        <f t="shared" si="23"/>
        <v>0.21999999999999997</v>
      </c>
      <c r="G276" s="37">
        <v>0.06</v>
      </c>
      <c r="H276" s="37">
        <v>0.06</v>
      </c>
      <c r="I276" s="37">
        <v>0.05</v>
      </c>
      <c r="J276" s="37">
        <v>0.05</v>
      </c>
      <c r="K276" s="37">
        <v>0</v>
      </c>
      <c r="L276" s="37">
        <v>0</v>
      </c>
      <c r="M276" s="37">
        <v>0</v>
      </c>
      <c r="N276" s="37">
        <v>0</v>
      </c>
      <c r="O276" s="141"/>
    </row>
    <row r="277" spans="1:15" s="18" customFormat="1" ht="16.5" thickBot="1">
      <c r="A277" s="153"/>
      <c r="B277" s="148"/>
      <c r="C277" s="142"/>
      <c r="D277" s="142"/>
      <c r="E277" s="20" t="s">
        <v>12</v>
      </c>
      <c r="F277" s="37">
        <f t="shared" si="23"/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57">
        <v>0</v>
      </c>
      <c r="M277" s="57">
        <v>0</v>
      </c>
      <c r="N277" s="57">
        <v>0</v>
      </c>
      <c r="O277" s="142"/>
    </row>
    <row r="278" spans="1:15" s="19" customFormat="1" ht="16.5" thickBot="1">
      <c r="A278" s="24" t="s">
        <v>200</v>
      </c>
      <c r="B278" s="154" t="s">
        <v>198</v>
      </c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</row>
    <row r="279" spans="1:15" s="18" customFormat="1" ht="16.5" thickBot="1">
      <c r="A279" s="140" t="s">
        <v>43</v>
      </c>
      <c r="B279" s="146" t="s">
        <v>46</v>
      </c>
      <c r="C279" s="140"/>
      <c r="D279" s="140" t="s">
        <v>307</v>
      </c>
      <c r="E279" s="20" t="s">
        <v>4</v>
      </c>
      <c r="F279" s="37">
        <f t="shared" ref="F279:F313" si="24">G279+H279+I279+J279+K279</f>
        <v>0.11</v>
      </c>
      <c r="G279" s="37">
        <f>G280+G281+G282+G283</f>
        <v>0</v>
      </c>
      <c r="H279" s="37">
        <f>H280+H281+H282+H283</f>
        <v>0.02</v>
      </c>
      <c r="I279" s="37">
        <f>I280+I281+I282+I283</f>
        <v>0.03</v>
      </c>
      <c r="J279" s="37">
        <f>J280+J281+J282+J283</f>
        <v>0.03</v>
      </c>
      <c r="K279" s="37">
        <f>K280+K281+K282+K283</f>
        <v>0.03</v>
      </c>
      <c r="L279" s="54">
        <v>0</v>
      </c>
      <c r="M279" s="54">
        <v>0</v>
      </c>
      <c r="N279" s="54">
        <v>0</v>
      </c>
      <c r="O279" s="140" t="s">
        <v>286</v>
      </c>
    </row>
    <row r="280" spans="1:15" s="18" customFormat="1" ht="16.5" thickBot="1">
      <c r="A280" s="141"/>
      <c r="B280" s="147"/>
      <c r="C280" s="141"/>
      <c r="D280" s="141"/>
      <c r="E280" s="20" t="s">
        <v>24</v>
      </c>
      <c r="F280" s="37">
        <f t="shared" si="24"/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54">
        <v>0</v>
      </c>
      <c r="M280" s="54">
        <v>0</v>
      </c>
      <c r="N280" s="54">
        <v>0</v>
      </c>
      <c r="O280" s="141"/>
    </row>
    <row r="281" spans="1:15" s="18" customFormat="1" ht="16.5" thickBot="1">
      <c r="A281" s="141"/>
      <c r="B281" s="147"/>
      <c r="C281" s="141"/>
      <c r="D281" s="141"/>
      <c r="E281" s="20" t="s">
        <v>25</v>
      </c>
      <c r="F281" s="37">
        <f t="shared" si="24"/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0</v>
      </c>
      <c r="O281" s="141"/>
    </row>
    <row r="282" spans="1:15" s="18" customFormat="1" ht="16.5" thickBot="1">
      <c r="A282" s="141"/>
      <c r="B282" s="147"/>
      <c r="C282" s="141"/>
      <c r="D282" s="141"/>
      <c r="E282" s="20" t="s">
        <v>8</v>
      </c>
      <c r="F282" s="37">
        <f t="shared" si="24"/>
        <v>0.11</v>
      </c>
      <c r="G282" s="37">
        <v>0</v>
      </c>
      <c r="H282" s="37">
        <v>0.02</v>
      </c>
      <c r="I282" s="37">
        <v>0.03</v>
      </c>
      <c r="J282" s="37">
        <v>0.03</v>
      </c>
      <c r="K282" s="37">
        <v>0.03</v>
      </c>
      <c r="L282" s="57">
        <v>0</v>
      </c>
      <c r="M282" s="57">
        <v>0</v>
      </c>
      <c r="N282" s="57">
        <v>0</v>
      </c>
      <c r="O282" s="141"/>
    </row>
    <row r="283" spans="1:15" s="18" customFormat="1" ht="16.5" thickBot="1">
      <c r="A283" s="142"/>
      <c r="B283" s="148"/>
      <c r="C283" s="142"/>
      <c r="D283" s="142"/>
      <c r="E283" s="20" t="s">
        <v>12</v>
      </c>
      <c r="F283" s="37">
        <f t="shared" si="24"/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57">
        <v>0</v>
      </c>
      <c r="M283" s="57">
        <v>0</v>
      </c>
      <c r="N283" s="57">
        <v>0</v>
      </c>
      <c r="O283" s="142"/>
    </row>
    <row r="284" spans="1:15" s="18" customFormat="1" ht="16.5" thickBot="1">
      <c r="A284" s="140" t="s">
        <v>44</v>
      </c>
      <c r="B284" s="146" t="s">
        <v>28</v>
      </c>
      <c r="C284" s="140"/>
      <c r="D284" s="140" t="s">
        <v>307</v>
      </c>
      <c r="E284" s="20" t="s">
        <v>4</v>
      </c>
      <c r="F284" s="37">
        <f t="shared" si="24"/>
        <v>12</v>
      </c>
      <c r="G284" s="37">
        <f>G285+G286+G287+G288</f>
        <v>0</v>
      </c>
      <c r="H284" s="37">
        <f>H285+H286+H287+H288</f>
        <v>0</v>
      </c>
      <c r="I284" s="37">
        <f>I285+I286+I287+I288</f>
        <v>0</v>
      </c>
      <c r="J284" s="37">
        <f>J285+J286+J287+J288</f>
        <v>12</v>
      </c>
      <c r="K284" s="37">
        <f>K285+K286+K287+K288</f>
        <v>0</v>
      </c>
      <c r="L284" s="54">
        <v>0</v>
      </c>
      <c r="M284" s="54">
        <v>0</v>
      </c>
      <c r="N284" s="54">
        <v>0</v>
      </c>
      <c r="O284" s="140" t="s">
        <v>276</v>
      </c>
    </row>
    <row r="285" spans="1:15" s="18" customFormat="1" ht="16.5" thickBot="1">
      <c r="A285" s="141"/>
      <c r="B285" s="147"/>
      <c r="C285" s="141"/>
      <c r="D285" s="141"/>
      <c r="E285" s="20" t="s">
        <v>24</v>
      </c>
      <c r="F285" s="37">
        <f t="shared" si="24"/>
        <v>10.8</v>
      </c>
      <c r="G285" s="37">
        <v>0</v>
      </c>
      <c r="H285" s="37">
        <v>0</v>
      </c>
      <c r="I285" s="37">
        <v>0</v>
      </c>
      <c r="J285" s="37">
        <v>10.8</v>
      </c>
      <c r="K285" s="37">
        <v>0</v>
      </c>
      <c r="L285" s="54">
        <v>0</v>
      </c>
      <c r="M285" s="54">
        <v>0</v>
      </c>
      <c r="N285" s="54">
        <v>0</v>
      </c>
      <c r="O285" s="141"/>
    </row>
    <row r="286" spans="1:15" s="18" customFormat="1" ht="16.5" thickBot="1">
      <c r="A286" s="141"/>
      <c r="B286" s="147"/>
      <c r="C286" s="141"/>
      <c r="D286" s="141"/>
      <c r="E286" s="20" t="s">
        <v>25</v>
      </c>
      <c r="F286" s="37">
        <f t="shared" si="24"/>
        <v>1.2</v>
      </c>
      <c r="G286" s="37">
        <v>0</v>
      </c>
      <c r="H286" s="37">
        <v>0</v>
      </c>
      <c r="I286" s="37">
        <v>0</v>
      </c>
      <c r="J286" s="37">
        <v>1.2</v>
      </c>
      <c r="K286" s="37">
        <v>0</v>
      </c>
      <c r="L286" s="37">
        <v>0</v>
      </c>
      <c r="M286" s="37">
        <v>0</v>
      </c>
      <c r="N286" s="37">
        <v>0</v>
      </c>
      <c r="O286" s="141"/>
    </row>
    <row r="287" spans="1:15" s="18" customFormat="1" ht="16.5" thickBot="1">
      <c r="A287" s="141"/>
      <c r="B287" s="147"/>
      <c r="C287" s="141"/>
      <c r="D287" s="141"/>
      <c r="E287" s="20" t="s">
        <v>8</v>
      </c>
      <c r="F287" s="37">
        <f t="shared" si="24"/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57">
        <v>0</v>
      </c>
      <c r="M287" s="57">
        <v>0</v>
      </c>
      <c r="N287" s="57">
        <v>0</v>
      </c>
      <c r="O287" s="141"/>
    </row>
    <row r="288" spans="1:15" s="18" customFormat="1" ht="16.5" thickBot="1">
      <c r="A288" s="142"/>
      <c r="B288" s="148"/>
      <c r="C288" s="142"/>
      <c r="D288" s="142"/>
      <c r="E288" s="20" t="s">
        <v>12</v>
      </c>
      <c r="F288" s="37">
        <f t="shared" si="24"/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57">
        <v>0</v>
      </c>
      <c r="M288" s="57">
        <v>0</v>
      </c>
      <c r="N288" s="57">
        <v>0</v>
      </c>
      <c r="O288" s="142"/>
    </row>
    <row r="289" spans="1:15" s="18" customFormat="1" ht="15.75" customHeight="1" thickBot="1">
      <c r="A289" s="159" t="s">
        <v>45</v>
      </c>
      <c r="B289" s="165" t="s">
        <v>199</v>
      </c>
      <c r="C289" s="159"/>
      <c r="D289" s="140" t="s">
        <v>307</v>
      </c>
      <c r="E289" s="38" t="s">
        <v>4</v>
      </c>
      <c r="F289" s="40">
        <f t="shared" si="24"/>
        <v>1406.326</v>
      </c>
      <c r="G289" s="40">
        <f>G290+G291+G292+G293</f>
        <v>420.05100000000004</v>
      </c>
      <c r="H289" s="40">
        <f>H290+H291+H292+H293</f>
        <v>195.48000000000002</v>
      </c>
      <c r="I289" s="40">
        <f>I290+I291+I292+I293</f>
        <v>260.07299999999998</v>
      </c>
      <c r="J289" s="40">
        <f>J290+J291+J292+J293</f>
        <v>265.00600000000003</v>
      </c>
      <c r="K289" s="40">
        <f>K290+K291+K292+K293</f>
        <v>265.71600000000001</v>
      </c>
      <c r="L289" s="58">
        <v>0</v>
      </c>
      <c r="M289" s="58">
        <v>0</v>
      </c>
      <c r="N289" s="58">
        <v>0</v>
      </c>
      <c r="O289" s="159" t="s">
        <v>284</v>
      </c>
    </row>
    <row r="290" spans="1:15" s="18" customFormat="1" ht="16.5" thickBot="1">
      <c r="A290" s="160"/>
      <c r="B290" s="166"/>
      <c r="C290" s="160"/>
      <c r="D290" s="141"/>
      <c r="E290" s="38" t="s">
        <v>24</v>
      </c>
      <c r="F290" s="40">
        <f t="shared" si="24"/>
        <v>890.73200000000008</v>
      </c>
      <c r="G290" s="40">
        <v>320.53899999999999</v>
      </c>
      <c r="H290" s="40">
        <v>128.02199999999999</v>
      </c>
      <c r="I290" s="40">
        <v>147.357</v>
      </c>
      <c r="J290" s="40">
        <v>147.40700000000001</v>
      </c>
      <c r="K290" s="40">
        <v>147.40700000000001</v>
      </c>
      <c r="L290" s="58">
        <v>0</v>
      </c>
      <c r="M290" s="58">
        <v>0</v>
      </c>
      <c r="N290" s="58">
        <v>0</v>
      </c>
      <c r="O290" s="160"/>
    </row>
    <row r="291" spans="1:15" s="18" customFormat="1" ht="16.5" thickBot="1">
      <c r="A291" s="160"/>
      <c r="B291" s="166"/>
      <c r="C291" s="160"/>
      <c r="D291" s="141"/>
      <c r="E291" s="38" t="s">
        <v>25</v>
      </c>
      <c r="F291" s="40">
        <f t="shared" si="24"/>
        <v>436.43699999999995</v>
      </c>
      <c r="G291" s="40">
        <v>83.200999999999993</v>
      </c>
      <c r="H291" s="40">
        <v>52.234999999999999</v>
      </c>
      <c r="I291" s="40">
        <v>97.108999999999995</v>
      </c>
      <c r="J291" s="40">
        <v>101.205</v>
      </c>
      <c r="K291" s="40">
        <v>102.687</v>
      </c>
      <c r="L291" s="40">
        <v>0</v>
      </c>
      <c r="M291" s="40">
        <v>0</v>
      </c>
      <c r="N291" s="40">
        <v>0</v>
      </c>
      <c r="O291" s="160"/>
    </row>
    <row r="292" spans="1:15" s="18" customFormat="1" ht="16.5" thickBot="1">
      <c r="A292" s="160"/>
      <c r="B292" s="166"/>
      <c r="C292" s="160"/>
      <c r="D292" s="141"/>
      <c r="E292" s="38" t="s">
        <v>8</v>
      </c>
      <c r="F292" s="40">
        <f t="shared" si="24"/>
        <v>9.6</v>
      </c>
      <c r="G292" s="40">
        <v>1.8</v>
      </c>
      <c r="H292" s="40">
        <v>1.8</v>
      </c>
      <c r="I292" s="40">
        <v>2</v>
      </c>
      <c r="J292" s="40">
        <v>2</v>
      </c>
      <c r="K292" s="40">
        <v>2</v>
      </c>
      <c r="L292" s="60">
        <v>0</v>
      </c>
      <c r="M292" s="60">
        <v>0</v>
      </c>
      <c r="N292" s="60">
        <v>0</v>
      </c>
      <c r="O292" s="160"/>
    </row>
    <row r="293" spans="1:15" s="18" customFormat="1" ht="81" customHeight="1" thickBot="1">
      <c r="A293" s="161"/>
      <c r="B293" s="167"/>
      <c r="C293" s="161"/>
      <c r="D293" s="142"/>
      <c r="E293" s="38" t="s">
        <v>12</v>
      </c>
      <c r="F293" s="40">
        <f t="shared" si="24"/>
        <v>69.556999999999988</v>
      </c>
      <c r="G293" s="40">
        <v>14.510999999999999</v>
      </c>
      <c r="H293" s="40">
        <v>13.423</v>
      </c>
      <c r="I293" s="40">
        <v>13.606999999999999</v>
      </c>
      <c r="J293" s="40">
        <v>14.394</v>
      </c>
      <c r="K293" s="40">
        <v>13.622</v>
      </c>
      <c r="L293" s="40">
        <v>0</v>
      </c>
      <c r="M293" s="40"/>
      <c r="N293" s="60"/>
      <c r="O293" s="161"/>
    </row>
    <row r="294" spans="1:15" s="18" customFormat="1" ht="15.75" customHeight="1" thickBot="1">
      <c r="A294" s="140" t="s">
        <v>245</v>
      </c>
      <c r="B294" s="165" t="s">
        <v>56</v>
      </c>
      <c r="C294" s="140"/>
      <c r="D294" s="140" t="s">
        <v>307</v>
      </c>
      <c r="E294" s="20" t="s">
        <v>4</v>
      </c>
      <c r="F294" s="37">
        <f t="shared" si="24"/>
        <v>0</v>
      </c>
      <c r="G294" s="37">
        <f>G295+G296+G297+G298</f>
        <v>0</v>
      </c>
      <c r="H294" s="37">
        <f>H295+H296+H297+H298</f>
        <v>0</v>
      </c>
      <c r="I294" s="37">
        <f>I295+I296+I297+I298</f>
        <v>0</v>
      </c>
      <c r="J294" s="37">
        <f>J295+J296+J297+J298</f>
        <v>0</v>
      </c>
      <c r="K294" s="37">
        <f>K295+K296+K297+K298</f>
        <v>0</v>
      </c>
      <c r="L294" s="54">
        <v>0</v>
      </c>
      <c r="M294" s="54">
        <v>0</v>
      </c>
      <c r="N294" s="54">
        <v>0</v>
      </c>
      <c r="O294" s="140" t="s">
        <v>285</v>
      </c>
    </row>
    <row r="295" spans="1:15" s="18" customFormat="1" ht="16.5" thickBot="1">
      <c r="A295" s="141"/>
      <c r="B295" s="166"/>
      <c r="C295" s="141"/>
      <c r="D295" s="141"/>
      <c r="E295" s="20" t="s">
        <v>24</v>
      </c>
      <c r="F295" s="37">
        <f t="shared" si="24"/>
        <v>0</v>
      </c>
      <c r="G295" s="37">
        <v>0</v>
      </c>
      <c r="H295" s="37">
        <v>0</v>
      </c>
      <c r="I295" s="37">
        <v>0</v>
      </c>
      <c r="J295" s="37">
        <v>0</v>
      </c>
      <c r="K295" s="54">
        <v>0</v>
      </c>
      <c r="L295" s="54">
        <v>0</v>
      </c>
      <c r="M295" s="54">
        <v>0</v>
      </c>
      <c r="N295" s="54">
        <v>0</v>
      </c>
      <c r="O295" s="141"/>
    </row>
    <row r="296" spans="1:15" s="18" customFormat="1" ht="16.5" thickBot="1">
      <c r="A296" s="141"/>
      <c r="B296" s="166"/>
      <c r="C296" s="141"/>
      <c r="D296" s="141"/>
      <c r="E296" s="20" t="s">
        <v>25</v>
      </c>
      <c r="F296" s="37">
        <f t="shared" si="24"/>
        <v>0</v>
      </c>
      <c r="G296" s="37">
        <v>0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141"/>
    </row>
    <row r="297" spans="1:15" s="18" customFormat="1" ht="16.5" thickBot="1">
      <c r="A297" s="141"/>
      <c r="B297" s="166"/>
      <c r="C297" s="141"/>
      <c r="D297" s="141"/>
      <c r="E297" s="20" t="s">
        <v>8</v>
      </c>
      <c r="F297" s="37">
        <f t="shared" si="24"/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57">
        <v>0</v>
      </c>
      <c r="M297" s="57">
        <v>0</v>
      </c>
      <c r="N297" s="57">
        <v>0</v>
      </c>
      <c r="O297" s="141"/>
    </row>
    <row r="298" spans="1:15" s="18" customFormat="1" ht="16.5" thickBot="1">
      <c r="A298" s="142"/>
      <c r="B298" s="167"/>
      <c r="C298" s="142"/>
      <c r="D298" s="142"/>
      <c r="E298" s="20" t="s">
        <v>12</v>
      </c>
      <c r="F298" s="37">
        <f t="shared" si="24"/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141"/>
    </row>
    <row r="299" spans="1:15" s="18" customFormat="1" ht="16.5" thickBot="1">
      <c r="A299" s="140" t="s">
        <v>246</v>
      </c>
      <c r="B299" s="165" t="s">
        <v>57</v>
      </c>
      <c r="C299" s="140"/>
      <c r="D299" s="140" t="s">
        <v>307</v>
      </c>
      <c r="E299" s="20" t="s">
        <v>4</v>
      </c>
      <c r="F299" s="37">
        <f t="shared" si="24"/>
        <v>0</v>
      </c>
      <c r="G299" s="37">
        <f>G300+G301+G302+G303</f>
        <v>0</v>
      </c>
      <c r="H299" s="37">
        <f>H300+H301+H302+H303</f>
        <v>0</v>
      </c>
      <c r="I299" s="37">
        <f>I300+I301+I302+I303</f>
        <v>0</v>
      </c>
      <c r="J299" s="37">
        <f>J300+J301+J302+J303</f>
        <v>0</v>
      </c>
      <c r="K299" s="57">
        <f>K300+K301+K302+K303</f>
        <v>0</v>
      </c>
      <c r="L299" s="55">
        <v>0</v>
      </c>
      <c r="M299" s="55">
        <v>0</v>
      </c>
      <c r="N299" s="55">
        <v>0</v>
      </c>
      <c r="O299" s="244"/>
    </row>
    <row r="300" spans="1:15" s="18" customFormat="1" ht="16.5" thickBot="1">
      <c r="A300" s="141"/>
      <c r="B300" s="166"/>
      <c r="C300" s="141"/>
      <c r="D300" s="141"/>
      <c r="E300" s="20" t="s">
        <v>24</v>
      </c>
      <c r="F300" s="37">
        <f t="shared" si="24"/>
        <v>0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244"/>
    </row>
    <row r="301" spans="1:15" s="18" customFormat="1" ht="16.5" thickBot="1">
      <c r="A301" s="141"/>
      <c r="B301" s="166"/>
      <c r="C301" s="141"/>
      <c r="D301" s="141"/>
      <c r="E301" s="20" t="s">
        <v>25</v>
      </c>
      <c r="F301" s="37">
        <f t="shared" si="24"/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55">
        <v>0</v>
      </c>
      <c r="M301" s="55">
        <v>0</v>
      </c>
      <c r="N301" s="55">
        <v>0</v>
      </c>
      <c r="O301" s="244"/>
    </row>
    <row r="302" spans="1:15" s="18" customFormat="1" ht="16.5" thickBot="1">
      <c r="A302" s="141"/>
      <c r="B302" s="166"/>
      <c r="C302" s="141"/>
      <c r="D302" s="141"/>
      <c r="E302" s="20" t="s">
        <v>8</v>
      </c>
      <c r="F302" s="37">
        <f t="shared" si="24"/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54">
        <v>0</v>
      </c>
      <c r="M302" s="54">
        <v>0</v>
      </c>
      <c r="N302" s="54">
        <v>0</v>
      </c>
      <c r="O302" s="244"/>
    </row>
    <row r="303" spans="1:15" s="18" customFormat="1" ht="16.5" thickBot="1">
      <c r="A303" s="142"/>
      <c r="B303" s="167"/>
      <c r="C303" s="142"/>
      <c r="D303" s="142"/>
      <c r="E303" s="20" t="s">
        <v>12</v>
      </c>
      <c r="F303" s="37">
        <f t="shared" si="24"/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245"/>
    </row>
    <row r="304" spans="1:15" s="18" customFormat="1" ht="16.5" thickBot="1">
      <c r="A304" s="140" t="s">
        <v>247</v>
      </c>
      <c r="B304" s="146" t="s">
        <v>33</v>
      </c>
      <c r="C304" s="140"/>
      <c r="D304" s="140" t="s">
        <v>307</v>
      </c>
      <c r="E304" s="20" t="s">
        <v>4</v>
      </c>
      <c r="F304" s="37">
        <f t="shared" si="24"/>
        <v>1.347</v>
      </c>
      <c r="G304" s="37">
        <f>G305+G306+G307+G308</f>
        <v>0.21</v>
      </c>
      <c r="H304" s="37">
        <f>H305+H306+H307+H308</f>
        <v>0.29099999999999998</v>
      </c>
      <c r="I304" s="37">
        <f>I305+I306+I307+I308</f>
        <v>0.35399999999999998</v>
      </c>
      <c r="J304" s="37">
        <f>J305+J306+J307+J308</f>
        <v>0.247</v>
      </c>
      <c r="K304" s="37">
        <f>K305+K306+K307+K308</f>
        <v>0.245</v>
      </c>
      <c r="L304" s="54">
        <v>0</v>
      </c>
      <c r="M304" s="54">
        <v>0</v>
      </c>
      <c r="N304" s="54">
        <v>0</v>
      </c>
      <c r="O304" s="186" t="s">
        <v>312</v>
      </c>
    </row>
    <row r="305" spans="1:15" s="18" customFormat="1" ht="16.5" thickBot="1">
      <c r="A305" s="141"/>
      <c r="B305" s="147"/>
      <c r="C305" s="141"/>
      <c r="D305" s="141"/>
      <c r="E305" s="20" t="s">
        <v>24</v>
      </c>
      <c r="F305" s="37">
        <f t="shared" si="24"/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54">
        <v>0</v>
      </c>
      <c r="M305" s="54">
        <v>0</v>
      </c>
      <c r="N305" s="54">
        <v>0</v>
      </c>
      <c r="O305" s="187"/>
    </row>
    <row r="306" spans="1:15" s="18" customFormat="1" ht="16.5" thickBot="1">
      <c r="A306" s="141"/>
      <c r="B306" s="147"/>
      <c r="C306" s="141"/>
      <c r="D306" s="141"/>
      <c r="E306" s="20" t="s">
        <v>25</v>
      </c>
      <c r="F306" s="37">
        <f t="shared" si="24"/>
        <v>1.347</v>
      </c>
      <c r="G306" s="37">
        <v>0.21</v>
      </c>
      <c r="H306" s="37">
        <v>0.29099999999999998</v>
      </c>
      <c r="I306" s="37">
        <v>0.35399999999999998</v>
      </c>
      <c r="J306" s="37">
        <v>0.247</v>
      </c>
      <c r="K306" s="37">
        <v>0.245</v>
      </c>
      <c r="L306" s="37">
        <v>0</v>
      </c>
      <c r="M306" s="37">
        <v>0</v>
      </c>
      <c r="N306" s="37">
        <v>0</v>
      </c>
      <c r="O306" s="187"/>
    </row>
    <row r="307" spans="1:15" s="18" customFormat="1" ht="16.5" thickBot="1">
      <c r="A307" s="141"/>
      <c r="B307" s="147"/>
      <c r="C307" s="141"/>
      <c r="D307" s="141"/>
      <c r="E307" s="20" t="s">
        <v>8</v>
      </c>
      <c r="F307" s="37">
        <f t="shared" si="24"/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57">
        <v>0</v>
      </c>
      <c r="M307" s="57">
        <v>0</v>
      </c>
      <c r="N307" s="57">
        <v>0</v>
      </c>
      <c r="O307" s="187"/>
    </row>
    <row r="308" spans="1:15" s="18" customFormat="1" ht="16.5" thickBot="1">
      <c r="A308" s="142"/>
      <c r="B308" s="148"/>
      <c r="C308" s="142"/>
      <c r="D308" s="142"/>
      <c r="E308" s="20" t="s">
        <v>12</v>
      </c>
      <c r="F308" s="37">
        <f t="shared" si="24"/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57">
        <v>0</v>
      </c>
      <c r="M308" s="57">
        <v>0</v>
      </c>
      <c r="N308" s="57">
        <v>0</v>
      </c>
      <c r="O308" s="205"/>
    </row>
    <row r="309" spans="1:15" s="18" customFormat="1" ht="16.5" thickBot="1">
      <c r="A309" s="140" t="s">
        <v>248</v>
      </c>
      <c r="B309" s="146" t="s">
        <v>34</v>
      </c>
      <c r="C309" s="140"/>
      <c r="D309" s="140" t="s">
        <v>307</v>
      </c>
      <c r="E309" s="20" t="s">
        <v>4</v>
      </c>
      <c r="F309" s="37">
        <f t="shared" si="24"/>
        <v>1.3190000000000002</v>
      </c>
      <c r="G309" s="37">
        <f>G310+G311+G312+G313</f>
        <v>0.53</v>
      </c>
      <c r="H309" s="37">
        <f>H310+H311+H312+H313</f>
        <v>0.03</v>
      </c>
      <c r="I309" s="37">
        <f>I310+I311+I312+I313</f>
        <v>0.50600000000000001</v>
      </c>
      <c r="J309" s="37">
        <f>J310+J311+J312+J313</f>
        <v>0.14899999999999999</v>
      </c>
      <c r="K309" s="37">
        <f>K310+K311+K312+K313</f>
        <v>0.104</v>
      </c>
      <c r="L309" s="54">
        <v>0</v>
      </c>
      <c r="M309" s="54">
        <v>0</v>
      </c>
      <c r="N309" s="54">
        <v>0</v>
      </c>
      <c r="O309" s="186" t="s">
        <v>317</v>
      </c>
    </row>
    <row r="310" spans="1:15" s="18" customFormat="1" ht="16.5" thickBot="1">
      <c r="A310" s="141"/>
      <c r="B310" s="147"/>
      <c r="C310" s="141"/>
      <c r="D310" s="141"/>
      <c r="E310" s="20" t="s">
        <v>24</v>
      </c>
      <c r="F310" s="37">
        <f t="shared" si="24"/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187"/>
    </row>
    <row r="311" spans="1:15" s="18" customFormat="1" ht="16.5" thickBot="1">
      <c r="A311" s="141"/>
      <c r="B311" s="147"/>
      <c r="C311" s="141"/>
      <c r="D311" s="141"/>
      <c r="E311" s="20" t="s">
        <v>25</v>
      </c>
      <c r="F311" s="37">
        <f t="shared" si="24"/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55">
        <v>0</v>
      </c>
      <c r="M311" s="55">
        <v>0</v>
      </c>
      <c r="N311" s="55">
        <v>0</v>
      </c>
      <c r="O311" s="187"/>
    </row>
    <row r="312" spans="1:15" s="18" customFormat="1" ht="16.5" thickBot="1">
      <c r="A312" s="141"/>
      <c r="B312" s="147"/>
      <c r="C312" s="141"/>
      <c r="D312" s="141"/>
      <c r="E312" s="20" t="s">
        <v>8</v>
      </c>
      <c r="F312" s="37">
        <f t="shared" si="24"/>
        <v>1.3190000000000002</v>
      </c>
      <c r="G312" s="37">
        <v>0.53</v>
      </c>
      <c r="H312" s="37">
        <v>0.03</v>
      </c>
      <c r="I312" s="37">
        <v>0.50600000000000001</v>
      </c>
      <c r="J312" s="37">
        <v>0.14899999999999999</v>
      </c>
      <c r="K312" s="37">
        <v>0.104</v>
      </c>
      <c r="L312" s="37">
        <v>0</v>
      </c>
      <c r="M312" s="37">
        <v>0</v>
      </c>
      <c r="N312" s="37">
        <v>0</v>
      </c>
      <c r="O312" s="187"/>
    </row>
    <row r="313" spans="1:15" s="18" customFormat="1" ht="16.5" thickBot="1">
      <c r="A313" s="142"/>
      <c r="B313" s="148"/>
      <c r="C313" s="142"/>
      <c r="D313" s="142"/>
      <c r="E313" s="20" t="s">
        <v>12</v>
      </c>
      <c r="F313" s="37">
        <f t="shared" si="24"/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57">
        <v>0</v>
      </c>
      <c r="M313" s="57">
        <v>0</v>
      </c>
      <c r="N313" s="57">
        <v>0</v>
      </c>
      <c r="O313" s="205"/>
    </row>
    <row r="314" spans="1:15" s="19" customFormat="1" ht="16.5" thickBot="1">
      <c r="A314" s="24" t="s">
        <v>202</v>
      </c>
      <c r="B314" s="154" t="s">
        <v>90</v>
      </c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</row>
    <row r="315" spans="1:15" s="19" customFormat="1" ht="16.5" thickBot="1">
      <c r="A315" s="140" t="s">
        <v>47</v>
      </c>
      <c r="B315" s="146" t="s">
        <v>201</v>
      </c>
      <c r="C315" s="140"/>
      <c r="D315" s="140" t="s">
        <v>307</v>
      </c>
      <c r="E315" s="20" t="s">
        <v>4</v>
      </c>
      <c r="F315" s="37">
        <f t="shared" ref="F315:F324" si="25">G315+H315+I315+J315+K315</f>
        <v>0</v>
      </c>
      <c r="G315" s="37">
        <f>G316+G317+G318+G319</f>
        <v>0</v>
      </c>
      <c r="H315" s="37">
        <f>H316+H317+H318+H319</f>
        <v>0</v>
      </c>
      <c r="I315" s="37">
        <f>I316+I317+I318+I319</f>
        <v>0</v>
      </c>
      <c r="J315" s="37">
        <f>J316+J317+J318+J319</f>
        <v>0</v>
      </c>
      <c r="K315" s="37">
        <f>K316+K317+K318+K319</f>
        <v>0</v>
      </c>
      <c r="L315" s="54">
        <v>0</v>
      </c>
      <c r="M315" s="54">
        <v>0</v>
      </c>
      <c r="N315" s="54">
        <v>0</v>
      </c>
      <c r="O315" s="140" t="s">
        <v>277</v>
      </c>
    </row>
    <row r="316" spans="1:15" s="19" customFormat="1" ht="16.5" thickBot="1">
      <c r="A316" s="141"/>
      <c r="B316" s="147"/>
      <c r="C316" s="141"/>
      <c r="D316" s="141"/>
      <c r="E316" s="20" t="s">
        <v>24</v>
      </c>
      <c r="F316" s="37">
        <f t="shared" si="25"/>
        <v>0</v>
      </c>
      <c r="G316" s="37">
        <v>0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7">
        <v>0</v>
      </c>
      <c r="N316" s="37">
        <v>0</v>
      </c>
      <c r="O316" s="141"/>
    </row>
    <row r="317" spans="1:15" s="19" customFormat="1" ht="16.5" thickBot="1">
      <c r="A317" s="141"/>
      <c r="B317" s="147"/>
      <c r="C317" s="141"/>
      <c r="D317" s="141"/>
      <c r="E317" s="20" t="s">
        <v>25</v>
      </c>
      <c r="F317" s="37">
        <f t="shared" si="25"/>
        <v>0</v>
      </c>
      <c r="G317" s="37">
        <v>0</v>
      </c>
      <c r="H317" s="37">
        <v>0</v>
      </c>
      <c r="I317" s="37">
        <v>0</v>
      </c>
      <c r="J317" s="37">
        <v>0</v>
      </c>
      <c r="K317" s="37"/>
      <c r="L317" s="55">
        <v>0</v>
      </c>
      <c r="M317" s="55">
        <v>0</v>
      </c>
      <c r="N317" s="55">
        <v>0</v>
      </c>
      <c r="O317" s="141"/>
    </row>
    <row r="318" spans="1:15" s="19" customFormat="1" ht="16.5" thickBot="1">
      <c r="A318" s="141"/>
      <c r="B318" s="147"/>
      <c r="C318" s="141"/>
      <c r="D318" s="141"/>
      <c r="E318" s="20" t="s">
        <v>8</v>
      </c>
      <c r="F318" s="37">
        <f t="shared" si="25"/>
        <v>0</v>
      </c>
      <c r="G318" s="37">
        <v>0</v>
      </c>
      <c r="H318" s="37">
        <v>0</v>
      </c>
      <c r="I318" s="37">
        <v>0</v>
      </c>
      <c r="J318" s="37">
        <v>0</v>
      </c>
      <c r="K318" s="37"/>
      <c r="L318" s="37">
        <v>0</v>
      </c>
      <c r="M318" s="37">
        <v>0</v>
      </c>
      <c r="N318" s="37">
        <v>0</v>
      </c>
      <c r="O318" s="141"/>
    </row>
    <row r="319" spans="1:15" s="19" customFormat="1" ht="16.5" thickBot="1">
      <c r="A319" s="142"/>
      <c r="B319" s="148"/>
      <c r="C319" s="142"/>
      <c r="D319" s="142"/>
      <c r="E319" s="20" t="s">
        <v>12</v>
      </c>
      <c r="F319" s="37">
        <f t="shared" si="25"/>
        <v>0</v>
      </c>
      <c r="G319" s="37">
        <v>0</v>
      </c>
      <c r="H319" s="37">
        <v>0</v>
      </c>
      <c r="I319" s="37">
        <v>0</v>
      </c>
      <c r="J319" s="37">
        <v>0</v>
      </c>
      <c r="K319" s="37">
        <v>0</v>
      </c>
      <c r="L319" s="57">
        <v>0</v>
      </c>
      <c r="M319" s="57">
        <v>0</v>
      </c>
      <c r="N319" s="57">
        <v>0</v>
      </c>
      <c r="O319" s="142"/>
    </row>
    <row r="320" spans="1:15" s="18" customFormat="1" ht="16.5" thickBot="1">
      <c r="A320" s="140" t="s">
        <v>249</v>
      </c>
      <c r="B320" s="146" t="s">
        <v>252</v>
      </c>
      <c r="C320" s="140"/>
      <c r="D320" s="140" t="s">
        <v>307</v>
      </c>
      <c r="E320" s="20" t="s">
        <v>4</v>
      </c>
      <c r="F320" s="37">
        <f t="shared" si="25"/>
        <v>1.264</v>
      </c>
      <c r="G320" s="37">
        <f>G321+G322+G323+G324</f>
        <v>1.264</v>
      </c>
      <c r="H320" s="37">
        <f>H321+H322+H323+H324</f>
        <v>0</v>
      </c>
      <c r="I320" s="37">
        <f>I321+I322+I323+I324</f>
        <v>0</v>
      </c>
      <c r="J320" s="37">
        <f>J321+J322+J323+J324</f>
        <v>0</v>
      </c>
      <c r="K320" s="37">
        <f>K321+K322+K323+K324</f>
        <v>0</v>
      </c>
      <c r="L320" s="54">
        <v>0</v>
      </c>
      <c r="M320" s="54">
        <v>0</v>
      </c>
      <c r="N320" s="54">
        <v>0</v>
      </c>
      <c r="O320" s="140" t="s">
        <v>280</v>
      </c>
    </row>
    <row r="321" spans="1:15" s="18" customFormat="1" ht="16.5" thickBot="1">
      <c r="A321" s="141"/>
      <c r="B321" s="147"/>
      <c r="C321" s="141"/>
      <c r="D321" s="141"/>
      <c r="E321" s="20" t="s">
        <v>24</v>
      </c>
      <c r="F321" s="37">
        <f t="shared" si="25"/>
        <v>0</v>
      </c>
      <c r="G321" s="37">
        <v>0</v>
      </c>
      <c r="H321" s="37">
        <v>0</v>
      </c>
      <c r="I321" s="37">
        <v>0</v>
      </c>
      <c r="J321" s="37">
        <v>0</v>
      </c>
      <c r="K321" s="37"/>
      <c r="L321" s="54">
        <v>0</v>
      </c>
      <c r="M321" s="54">
        <v>0</v>
      </c>
      <c r="N321" s="54">
        <v>0</v>
      </c>
      <c r="O321" s="141"/>
    </row>
    <row r="322" spans="1:15" s="18" customFormat="1" ht="16.5" thickBot="1">
      <c r="A322" s="141"/>
      <c r="B322" s="147"/>
      <c r="C322" s="141"/>
      <c r="D322" s="141"/>
      <c r="E322" s="20" t="s">
        <v>25</v>
      </c>
      <c r="F322" s="37">
        <f t="shared" si="25"/>
        <v>1.264</v>
      </c>
      <c r="G322" s="37">
        <v>1.264</v>
      </c>
      <c r="H322" s="37">
        <v>0</v>
      </c>
      <c r="I322" s="37">
        <v>0</v>
      </c>
      <c r="J322" s="37">
        <v>0</v>
      </c>
      <c r="K322" s="37"/>
      <c r="L322" s="37">
        <v>0</v>
      </c>
      <c r="M322" s="37">
        <v>0</v>
      </c>
      <c r="N322" s="37">
        <v>0</v>
      </c>
      <c r="O322" s="141"/>
    </row>
    <row r="323" spans="1:15" s="18" customFormat="1" ht="16.5" thickBot="1">
      <c r="A323" s="141"/>
      <c r="B323" s="147"/>
      <c r="C323" s="141"/>
      <c r="D323" s="141"/>
      <c r="E323" s="20" t="s">
        <v>8</v>
      </c>
      <c r="F323" s="37">
        <f t="shared" si="25"/>
        <v>0</v>
      </c>
      <c r="G323" s="37">
        <v>0</v>
      </c>
      <c r="H323" s="37">
        <v>0</v>
      </c>
      <c r="I323" s="37">
        <v>0</v>
      </c>
      <c r="J323" s="37">
        <v>0</v>
      </c>
      <c r="K323" s="37"/>
      <c r="L323" s="57">
        <v>0</v>
      </c>
      <c r="M323" s="57">
        <v>0</v>
      </c>
      <c r="N323" s="57">
        <v>0</v>
      </c>
      <c r="O323" s="141"/>
    </row>
    <row r="324" spans="1:15" s="18" customFormat="1" ht="16.5" thickBot="1">
      <c r="A324" s="142"/>
      <c r="B324" s="148"/>
      <c r="C324" s="142"/>
      <c r="D324" s="142"/>
      <c r="E324" s="20" t="s">
        <v>12</v>
      </c>
      <c r="F324" s="37">
        <f t="shared" si="25"/>
        <v>0</v>
      </c>
      <c r="G324" s="37">
        <v>0</v>
      </c>
      <c r="H324" s="37">
        <v>0</v>
      </c>
      <c r="I324" s="37">
        <v>0</v>
      </c>
      <c r="J324" s="37">
        <v>0</v>
      </c>
      <c r="K324" s="37">
        <v>0</v>
      </c>
      <c r="L324" s="57">
        <v>0</v>
      </c>
      <c r="M324" s="57">
        <v>0</v>
      </c>
      <c r="N324" s="57">
        <v>0</v>
      </c>
      <c r="O324" s="142"/>
    </row>
    <row r="325" spans="1:15" s="17" customFormat="1" ht="16.5" thickBot="1">
      <c r="A325" s="24" t="s">
        <v>203</v>
      </c>
      <c r="B325" s="154" t="s">
        <v>221</v>
      </c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</row>
    <row r="326" spans="1:15" s="18" customFormat="1" ht="16.5" thickBot="1">
      <c r="A326" s="140" t="s">
        <v>222</v>
      </c>
      <c r="B326" s="146" t="s">
        <v>49</v>
      </c>
      <c r="C326" s="140"/>
      <c r="D326" s="140" t="s">
        <v>307</v>
      </c>
      <c r="E326" s="20" t="s">
        <v>4</v>
      </c>
      <c r="F326" s="37">
        <f>G326+H326+I326+J326+K326+L326+M326+N326</f>
        <v>0.7410000000000001</v>
      </c>
      <c r="G326" s="37">
        <f>G327+G328+G329+G330</f>
        <v>0</v>
      </c>
      <c r="H326" s="37">
        <f>H327+H328+H329+H330</f>
        <v>0.37200000000000005</v>
      </c>
      <c r="I326" s="37">
        <f>I327+I328+I329+I330</f>
        <v>0.36900000000000005</v>
      </c>
      <c r="J326" s="37">
        <f>J327+J328+J329+J330</f>
        <v>0</v>
      </c>
      <c r="K326" s="37">
        <f>K327+K328+K329+K330</f>
        <v>0</v>
      </c>
      <c r="L326" s="54">
        <v>0</v>
      </c>
      <c r="M326" s="54">
        <v>0</v>
      </c>
      <c r="N326" s="54">
        <v>0</v>
      </c>
      <c r="O326" s="140" t="s">
        <v>278</v>
      </c>
    </row>
    <row r="327" spans="1:15" s="18" customFormat="1" ht="16.5" thickBot="1">
      <c r="A327" s="141"/>
      <c r="B327" s="147"/>
      <c r="C327" s="141"/>
      <c r="D327" s="141"/>
      <c r="E327" s="20" t="s">
        <v>24</v>
      </c>
      <c r="F327" s="37">
        <f>G327+H327+I327+J327+K327+L327+M327+N327</f>
        <v>0.55400000000000005</v>
      </c>
      <c r="G327" s="37">
        <v>0</v>
      </c>
      <c r="H327" s="37">
        <v>0.27700000000000002</v>
      </c>
      <c r="I327" s="37">
        <v>0.27700000000000002</v>
      </c>
      <c r="J327" s="37">
        <v>0</v>
      </c>
      <c r="K327" s="37">
        <v>0</v>
      </c>
      <c r="L327" s="54">
        <v>0</v>
      </c>
      <c r="M327" s="54">
        <v>0</v>
      </c>
      <c r="N327" s="54">
        <v>0</v>
      </c>
      <c r="O327" s="141"/>
    </row>
    <row r="328" spans="1:15" s="18" customFormat="1" ht="16.5" thickBot="1">
      <c r="A328" s="141"/>
      <c r="B328" s="147"/>
      <c r="C328" s="141"/>
      <c r="D328" s="141"/>
      <c r="E328" s="20" t="s">
        <v>25</v>
      </c>
      <c r="F328" s="37">
        <f>G328+H328+I328+J328+K328+L328+M328+N328</f>
        <v>3.9E-2</v>
      </c>
      <c r="G328" s="37">
        <v>0</v>
      </c>
      <c r="H328" s="37">
        <v>2.1000000000000001E-2</v>
      </c>
      <c r="I328" s="37">
        <v>1.7999999999999999E-2</v>
      </c>
      <c r="J328" s="37">
        <v>0</v>
      </c>
      <c r="K328" s="37">
        <v>0</v>
      </c>
      <c r="L328" s="37">
        <v>0</v>
      </c>
      <c r="M328" s="37">
        <v>0</v>
      </c>
      <c r="N328" s="37">
        <v>0</v>
      </c>
      <c r="O328" s="141"/>
    </row>
    <row r="329" spans="1:15" s="18" customFormat="1" ht="16.5" thickBot="1">
      <c r="A329" s="141"/>
      <c r="B329" s="147"/>
      <c r="C329" s="141"/>
      <c r="D329" s="141"/>
      <c r="E329" s="20" t="s">
        <v>8</v>
      </c>
      <c r="F329" s="37">
        <f t="shared" ref="F329:F340" si="26">G329+H329+I329+J329+K329</f>
        <v>0.14799999999999999</v>
      </c>
      <c r="G329" s="37">
        <v>0</v>
      </c>
      <c r="H329" s="37">
        <v>7.3999999999999996E-2</v>
      </c>
      <c r="I329" s="37">
        <v>7.3999999999999996E-2</v>
      </c>
      <c r="J329" s="37">
        <v>0</v>
      </c>
      <c r="K329" s="37">
        <v>0</v>
      </c>
      <c r="L329" s="57">
        <v>0</v>
      </c>
      <c r="M329" s="57">
        <v>0</v>
      </c>
      <c r="N329" s="57">
        <v>0</v>
      </c>
      <c r="O329" s="141"/>
    </row>
    <row r="330" spans="1:15" s="18" customFormat="1" ht="16.5" thickBot="1">
      <c r="A330" s="142"/>
      <c r="B330" s="148"/>
      <c r="C330" s="142"/>
      <c r="D330" s="142"/>
      <c r="E330" s="20" t="s">
        <v>12</v>
      </c>
      <c r="F330" s="37">
        <f t="shared" si="26"/>
        <v>0</v>
      </c>
      <c r="G330" s="37">
        <v>0</v>
      </c>
      <c r="H330" s="37">
        <v>0</v>
      </c>
      <c r="I330" s="37">
        <v>0</v>
      </c>
      <c r="J330" s="37">
        <v>0</v>
      </c>
      <c r="K330" s="37">
        <v>0</v>
      </c>
      <c r="L330" s="57">
        <v>0</v>
      </c>
      <c r="M330" s="57">
        <v>0</v>
      </c>
      <c r="N330" s="57">
        <v>0</v>
      </c>
      <c r="O330" s="142"/>
    </row>
    <row r="331" spans="1:15" s="18" customFormat="1" ht="15.75" customHeight="1" thickBot="1">
      <c r="A331" s="140" t="s">
        <v>223</v>
      </c>
      <c r="B331" s="146" t="s">
        <v>279</v>
      </c>
      <c r="C331" s="140"/>
      <c r="D331" s="140" t="s">
        <v>307</v>
      </c>
      <c r="E331" s="20" t="s">
        <v>4</v>
      </c>
      <c r="F331" s="37">
        <f>G331+H331+I331+J331+K331+L331+M331+N331</f>
        <v>33.381</v>
      </c>
      <c r="G331" s="37">
        <f>G332+G333+G334+G335</f>
        <v>0</v>
      </c>
      <c r="H331" s="37">
        <f>H332+H333+H334+H335</f>
        <v>5.9589999999999996</v>
      </c>
      <c r="I331" s="37">
        <f>I332+I333+I334+I335</f>
        <v>9.0220000000000002</v>
      </c>
      <c r="J331" s="37">
        <v>4.5999999999999996</v>
      </c>
      <c r="K331" s="37">
        <v>4.5999999999999996</v>
      </c>
      <c r="L331" s="37">
        <v>4.5999999999999996</v>
      </c>
      <c r="M331" s="37">
        <v>4.5999999999999996</v>
      </c>
      <c r="N331" s="54">
        <v>0</v>
      </c>
      <c r="O331" s="140" t="s">
        <v>287</v>
      </c>
    </row>
    <row r="332" spans="1:15" s="18" customFormat="1" ht="16.5" thickBot="1">
      <c r="A332" s="141"/>
      <c r="B332" s="147"/>
      <c r="C332" s="141"/>
      <c r="D332" s="141"/>
      <c r="E332" s="20" t="s">
        <v>24</v>
      </c>
      <c r="F332" s="37">
        <f>G332+H332+I332+J332+K332+L332+M332+N332</f>
        <v>24.409999999999997</v>
      </c>
      <c r="G332" s="37">
        <v>0</v>
      </c>
      <c r="H332" s="37">
        <v>4.5780000000000003</v>
      </c>
      <c r="I332" s="37">
        <v>7.032</v>
      </c>
      <c r="J332" s="37">
        <v>3.2</v>
      </c>
      <c r="K332" s="54">
        <v>3.2</v>
      </c>
      <c r="L332" s="54">
        <v>3.2</v>
      </c>
      <c r="M332" s="54">
        <v>3.2</v>
      </c>
      <c r="N332" s="54">
        <v>0</v>
      </c>
      <c r="O332" s="141"/>
    </row>
    <row r="333" spans="1:15" s="18" customFormat="1" ht="16.5" thickBot="1">
      <c r="A333" s="141"/>
      <c r="B333" s="147"/>
      <c r="C333" s="141"/>
      <c r="D333" s="141"/>
      <c r="E333" s="20" t="s">
        <v>25</v>
      </c>
      <c r="F333" s="37">
        <f>G333+H333+I333+J333+K333+L333+M333</f>
        <v>0.87400000000000011</v>
      </c>
      <c r="G333" s="37">
        <v>0</v>
      </c>
      <c r="H333" s="37">
        <v>0.34499999999999997</v>
      </c>
      <c r="I333" s="37">
        <v>0.44900000000000001</v>
      </c>
      <c r="J333" s="37">
        <v>0.02</v>
      </c>
      <c r="K333" s="37">
        <v>0.02</v>
      </c>
      <c r="L333" s="37">
        <v>0.02</v>
      </c>
      <c r="M333" s="37">
        <v>0.02</v>
      </c>
      <c r="N333" s="37">
        <v>0</v>
      </c>
      <c r="O333" s="141"/>
    </row>
    <row r="334" spans="1:15" s="18" customFormat="1" ht="16.5" thickBot="1">
      <c r="A334" s="141"/>
      <c r="B334" s="147"/>
      <c r="C334" s="141"/>
      <c r="D334" s="141"/>
      <c r="E334" s="20" t="s">
        <v>8</v>
      </c>
      <c r="F334" s="37">
        <f>G334+H334+I334+J334+K334+L334+M334</f>
        <v>6.9770000000000003</v>
      </c>
      <c r="G334" s="37">
        <v>0</v>
      </c>
      <c r="H334" s="37">
        <v>1.036</v>
      </c>
      <c r="I334" s="37">
        <v>1.5409999999999999</v>
      </c>
      <c r="J334" s="37">
        <v>1.1000000000000001</v>
      </c>
      <c r="K334" s="37">
        <v>1.1000000000000001</v>
      </c>
      <c r="L334" s="37">
        <v>1.1000000000000001</v>
      </c>
      <c r="M334" s="37">
        <v>1.1000000000000001</v>
      </c>
      <c r="N334" s="57">
        <v>0</v>
      </c>
      <c r="O334" s="141"/>
    </row>
    <row r="335" spans="1:15" s="18" customFormat="1" ht="16.5" thickBot="1">
      <c r="A335" s="142"/>
      <c r="B335" s="148"/>
      <c r="C335" s="142"/>
      <c r="D335" s="142"/>
      <c r="E335" s="20" t="s">
        <v>12</v>
      </c>
      <c r="F335" s="37">
        <f t="shared" si="26"/>
        <v>1.2E-2</v>
      </c>
      <c r="G335" s="37">
        <v>0</v>
      </c>
      <c r="H335" s="37">
        <v>0</v>
      </c>
      <c r="I335" s="37">
        <v>0</v>
      </c>
      <c r="J335" s="37">
        <v>6.0000000000000001E-3</v>
      </c>
      <c r="K335" s="57">
        <v>6.0000000000000001E-3</v>
      </c>
      <c r="L335" s="57">
        <v>6.0000000000000001E-3</v>
      </c>
      <c r="M335" s="57">
        <v>6.0000000000000001E-3</v>
      </c>
      <c r="N335" s="57">
        <v>0</v>
      </c>
      <c r="O335" s="142"/>
    </row>
    <row r="336" spans="1:15" s="18" customFormat="1" ht="16.5" thickBot="1">
      <c r="A336" s="140" t="s">
        <v>224</v>
      </c>
      <c r="B336" s="146" t="s">
        <v>225</v>
      </c>
      <c r="C336" s="140"/>
      <c r="D336" s="140" t="s">
        <v>307</v>
      </c>
      <c r="E336" s="20" t="s">
        <v>4</v>
      </c>
      <c r="F336" s="37">
        <f>G336+H336+I336</f>
        <v>0.47489999999999999</v>
      </c>
      <c r="G336" s="37">
        <f>G337+G338+G339+G340</f>
        <v>0</v>
      </c>
      <c r="H336" s="37">
        <f>H337+H338+H339+H340</f>
        <v>0</v>
      </c>
      <c r="I336" s="37">
        <f>I337+I338+I339+I340</f>
        <v>0.47489999999999999</v>
      </c>
      <c r="J336" s="37">
        <f>J337+J338+J339+J340</f>
        <v>0</v>
      </c>
      <c r="K336" s="54">
        <f>K337+K338+K339+K340</f>
        <v>0</v>
      </c>
      <c r="L336" s="54">
        <v>0</v>
      </c>
      <c r="M336" s="54">
        <v>0</v>
      </c>
      <c r="N336" s="54">
        <v>0</v>
      </c>
      <c r="O336" s="186" t="s">
        <v>324</v>
      </c>
    </row>
    <row r="337" spans="1:15" s="18" customFormat="1" ht="16.5" thickBot="1">
      <c r="A337" s="141"/>
      <c r="B337" s="147"/>
      <c r="C337" s="141"/>
      <c r="D337" s="141"/>
      <c r="E337" s="20" t="s">
        <v>24</v>
      </c>
      <c r="F337" s="37">
        <f t="shared" si="26"/>
        <v>0</v>
      </c>
      <c r="G337" s="37">
        <v>0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7">
        <v>0</v>
      </c>
      <c r="N337" s="37">
        <v>0</v>
      </c>
      <c r="O337" s="187"/>
    </row>
    <row r="338" spans="1:15" s="18" customFormat="1" ht="16.5" thickBot="1">
      <c r="A338" s="141"/>
      <c r="B338" s="147"/>
      <c r="C338" s="141"/>
      <c r="D338" s="141"/>
      <c r="E338" s="20" t="s">
        <v>25</v>
      </c>
      <c r="F338" s="37">
        <f t="shared" si="26"/>
        <v>0.38800000000000001</v>
      </c>
      <c r="G338" s="37">
        <v>0</v>
      </c>
      <c r="H338" s="37">
        <v>0</v>
      </c>
      <c r="I338" s="37">
        <v>0.38800000000000001</v>
      </c>
      <c r="J338" s="37">
        <v>0</v>
      </c>
      <c r="K338" s="37">
        <v>0</v>
      </c>
      <c r="L338" s="55">
        <v>0</v>
      </c>
      <c r="M338" s="55">
        <v>0</v>
      </c>
      <c r="N338" s="55">
        <v>0</v>
      </c>
      <c r="O338" s="187"/>
    </row>
    <row r="339" spans="1:15" s="18" customFormat="1" ht="16.5" thickBot="1">
      <c r="A339" s="141"/>
      <c r="B339" s="147"/>
      <c r="C339" s="141"/>
      <c r="D339" s="141"/>
      <c r="E339" s="20" t="s">
        <v>8</v>
      </c>
      <c r="F339" s="37">
        <f t="shared" si="26"/>
        <v>8.6900000000000005E-2</v>
      </c>
      <c r="G339" s="37">
        <v>0</v>
      </c>
      <c r="H339" s="37">
        <v>0</v>
      </c>
      <c r="I339" s="37">
        <v>8.6900000000000005E-2</v>
      </c>
      <c r="J339" s="37">
        <v>0</v>
      </c>
      <c r="K339" s="37">
        <v>0</v>
      </c>
      <c r="L339" s="37">
        <v>0</v>
      </c>
      <c r="M339" s="37">
        <v>0</v>
      </c>
      <c r="N339" s="37">
        <v>0</v>
      </c>
      <c r="O339" s="187"/>
    </row>
    <row r="340" spans="1:15" s="18" customFormat="1" ht="16.5" thickBot="1">
      <c r="A340" s="142"/>
      <c r="B340" s="148"/>
      <c r="C340" s="142"/>
      <c r="D340" s="142"/>
      <c r="E340" s="20" t="s">
        <v>12</v>
      </c>
      <c r="F340" s="37">
        <f t="shared" si="26"/>
        <v>0</v>
      </c>
      <c r="G340" s="37">
        <v>0</v>
      </c>
      <c r="H340" s="37">
        <v>0</v>
      </c>
      <c r="I340" s="37">
        <v>0</v>
      </c>
      <c r="J340" s="37">
        <v>0</v>
      </c>
      <c r="K340" s="37">
        <v>0</v>
      </c>
      <c r="L340" s="57">
        <v>0</v>
      </c>
      <c r="M340" s="57">
        <v>0</v>
      </c>
      <c r="N340" s="57">
        <v>0</v>
      </c>
      <c r="O340" s="205"/>
    </row>
    <row r="341" spans="1:15" s="17" customFormat="1" ht="16.5" thickBot="1">
      <c r="A341" s="24" t="s">
        <v>205</v>
      </c>
      <c r="B341" s="154" t="s">
        <v>91</v>
      </c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</row>
    <row r="342" spans="1:15" s="19" customFormat="1" ht="16.5" thickBot="1">
      <c r="A342" s="159" t="s">
        <v>214</v>
      </c>
      <c r="B342" s="165" t="s">
        <v>213</v>
      </c>
      <c r="C342" s="159"/>
      <c r="D342" s="140" t="s">
        <v>307</v>
      </c>
      <c r="E342" s="38" t="s">
        <v>4</v>
      </c>
      <c r="F342" s="40">
        <f t="shared" ref="F342:F361" si="27">G342+H342+I342+J342+K342</f>
        <v>0</v>
      </c>
      <c r="G342" s="40">
        <f>G343+G344+G345+G346</f>
        <v>0</v>
      </c>
      <c r="H342" s="40">
        <f>H343+H344+H345+H346</f>
        <v>0</v>
      </c>
      <c r="I342" s="40">
        <f>I343+I344+I345+I346</f>
        <v>0</v>
      </c>
      <c r="J342" s="40">
        <f>J343+J344+J345+J346</f>
        <v>0</v>
      </c>
      <c r="K342" s="40">
        <f>K343+K344+K345+K346</f>
        <v>0</v>
      </c>
      <c r="L342" s="58">
        <v>0</v>
      </c>
      <c r="M342" s="58">
        <v>0</v>
      </c>
      <c r="N342" s="58">
        <v>0</v>
      </c>
      <c r="O342" s="140" t="s">
        <v>318</v>
      </c>
    </row>
    <row r="343" spans="1:15" s="19" customFormat="1" ht="16.5" thickBot="1">
      <c r="A343" s="160"/>
      <c r="B343" s="166"/>
      <c r="C343" s="160"/>
      <c r="D343" s="141"/>
      <c r="E343" s="38" t="s">
        <v>24</v>
      </c>
      <c r="F343" s="40">
        <f t="shared" si="27"/>
        <v>0</v>
      </c>
      <c r="G343" s="40">
        <v>0</v>
      </c>
      <c r="H343" s="40">
        <v>0</v>
      </c>
      <c r="I343" s="40">
        <v>0</v>
      </c>
      <c r="J343" s="40">
        <v>0</v>
      </c>
      <c r="K343" s="40">
        <v>0</v>
      </c>
      <c r="L343" s="58">
        <v>0</v>
      </c>
      <c r="M343" s="58">
        <v>0</v>
      </c>
      <c r="N343" s="58">
        <v>0</v>
      </c>
      <c r="O343" s="141"/>
    </row>
    <row r="344" spans="1:15" s="19" customFormat="1" ht="16.5" thickBot="1">
      <c r="A344" s="160"/>
      <c r="B344" s="166"/>
      <c r="C344" s="160"/>
      <c r="D344" s="141"/>
      <c r="E344" s="38" t="s">
        <v>25</v>
      </c>
      <c r="F344" s="40">
        <f t="shared" si="27"/>
        <v>0</v>
      </c>
      <c r="G344" s="40">
        <v>0</v>
      </c>
      <c r="H344" s="40">
        <v>0</v>
      </c>
      <c r="I344" s="40">
        <v>0</v>
      </c>
      <c r="J344" s="40">
        <v>0</v>
      </c>
      <c r="K344" s="40">
        <v>0</v>
      </c>
      <c r="L344" s="40">
        <v>0</v>
      </c>
      <c r="M344" s="40">
        <v>0</v>
      </c>
      <c r="N344" s="40">
        <v>0</v>
      </c>
      <c r="O344" s="141"/>
    </row>
    <row r="345" spans="1:15" s="19" customFormat="1" ht="16.5" thickBot="1">
      <c r="A345" s="160"/>
      <c r="B345" s="166"/>
      <c r="C345" s="160"/>
      <c r="D345" s="141"/>
      <c r="E345" s="38" t="s">
        <v>8</v>
      </c>
      <c r="F345" s="40">
        <f t="shared" si="27"/>
        <v>0</v>
      </c>
      <c r="G345" s="40">
        <v>0</v>
      </c>
      <c r="H345" s="40">
        <v>0</v>
      </c>
      <c r="I345" s="40">
        <v>0</v>
      </c>
      <c r="J345" s="40">
        <v>0</v>
      </c>
      <c r="K345" s="40">
        <v>0</v>
      </c>
      <c r="L345" s="59">
        <v>0</v>
      </c>
      <c r="M345" s="59">
        <v>0</v>
      </c>
      <c r="N345" s="59">
        <v>0</v>
      </c>
      <c r="O345" s="141"/>
    </row>
    <row r="346" spans="1:15" s="19" customFormat="1" ht="16.5" thickBot="1">
      <c r="A346" s="161"/>
      <c r="B346" s="167"/>
      <c r="C346" s="161"/>
      <c r="D346" s="142"/>
      <c r="E346" s="38" t="s">
        <v>12</v>
      </c>
      <c r="F346" s="40">
        <f t="shared" si="27"/>
        <v>0</v>
      </c>
      <c r="G346" s="40">
        <v>0</v>
      </c>
      <c r="H346" s="40">
        <v>0</v>
      </c>
      <c r="I346" s="40">
        <v>0</v>
      </c>
      <c r="J346" s="40">
        <v>0</v>
      </c>
      <c r="K346" s="40"/>
      <c r="L346" s="40">
        <v>0</v>
      </c>
      <c r="M346" s="40">
        <v>0</v>
      </c>
      <c r="N346" s="40">
        <v>0</v>
      </c>
      <c r="O346" s="141"/>
    </row>
    <row r="347" spans="1:15" s="27" customFormat="1" ht="15.75" thickBot="1">
      <c r="A347" s="232" t="s">
        <v>215</v>
      </c>
      <c r="B347" s="174" t="s">
        <v>95</v>
      </c>
      <c r="C347" s="168"/>
      <c r="D347" s="143" t="s">
        <v>307</v>
      </c>
      <c r="E347" s="52" t="s">
        <v>4</v>
      </c>
      <c r="F347" s="53">
        <f t="shared" si="27"/>
        <v>0</v>
      </c>
      <c r="G347" s="53">
        <f>G348+G349+G350+G351</f>
        <v>0</v>
      </c>
      <c r="H347" s="53">
        <f>H348+H349+H350+H351</f>
        <v>0</v>
      </c>
      <c r="I347" s="53">
        <f>I348+I349+I350+I351</f>
        <v>0</v>
      </c>
      <c r="J347" s="53">
        <f>J348+J349+J350+J351</f>
        <v>0</v>
      </c>
      <c r="K347" s="53">
        <f>K348+K349+K350+K351</f>
        <v>0</v>
      </c>
      <c r="L347" s="67">
        <v>0</v>
      </c>
      <c r="M347" s="67">
        <v>0</v>
      </c>
      <c r="N347" s="67">
        <v>0</v>
      </c>
      <c r="O347" s="233"/>
    </row>
    <row r="348" spans="1:15" s="27" customFormat="1" ht="15.75" thickBot="1">
      <c r="A348" s="169"/>
      <c r="B348" s="175"/>
      <c r="C348" s="169"/>
      <c r="D348" s="144"/>
      <c r="E348" s="52" t="s">
        <v>24</v>
      </c>
      <c r="F348" s="53">
        <f t="shared" si="27"/>
        <v>0</v>
      </c>
      <c r="G348" s="53">
        <v>0</v>
      </c>
      <c r="H348" s="53">
        <v>0</v>
      </c>
      <c r="I348" s="53">
        <v>0</v>
      </c>
      <c r="J348" s="53">
        <v>0</v>
      </c>
      <c r="K348" s="53"/>
      <c r="L348" s="66">
        <v>0</v>
      </c>
      <c r="M348" s="66">
        <v>0</v>
      </c>
      <c r="N348" s="66">
        <v>0</v>
      </c>
      <c r="O348" s="233"/>
    </row>
    <row r="349" spans="1:15" s="27" customFormat="1" ht="15.75" thickBot="1">
      <c r="A349" s="169"/>
      <c r="B349" s="175"/>
      <c r="C349" s="169"/>
      <c r="D349" s="144"/>
      <c r="E349" s="52" t="s">
        <v>25</v>
      </c>
      <c r="F349" s="53">
        <f t="shared" si="27"/>
        <v>0</v>
      </c>
      <c r="G349" s="53">
        <v>0</v>
      </c>
      <c r="H349" s="53">
        <v>0</v>
      </c>
      <c r="I349" s="53">
        <v>0</v>
      </c>
      <c r="J349" s="53">
        <v>0</v>
      </c>
      <c r="K349" s="53"/>
      <c r="L349" s="92">
        <v>0</v>
      </c>
      <c r="M349" s="92">
        <v>0</v>
      </c>
      <c r="N349" s="92">
        <v>0</v>
      </c>
      <c r="O349" s="233"/>
    </row>
    <row r="350" spans="1:15" s="27" customFormat="1" ht="15.75" thickBot="1">
      <c r="A350" s="169"/>
      <c r="B350" s="175"/>
      <c r="C350" s="169"/>
      <c r="D350" s="144"/>
      <c r="E350" s="52" t="s">
        <v>8</v>
      </c>
      <c r="F350" s="53">
        <f t="shared" si="27"/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0</v>
      </c>
      <c r="M350" s="53">
        <v>0</v>
      </c>
      <c r="N350" s="53">
        <v>0</v>
      </c>
      <c r="O350" s="233"/>
    </row>
    <row r="351" spans="1:15" s="27" customFormat="1" ht="15.75" thickBot="1">
      <c r="A351" s="170"/>
      <c r="B351" s="176"/>
      <c r="C351" s="170"/>
      <c r="D351" s="145"/>
      <c r="E351" s="52" t="s">
        <v>12</v>
      </c>
      <c r="F351" s="53">
        <f t="shared" si="27"/>
        <v>0</v>
      </c>
      <c r="G351" s="53">
        <v>0</v>
      </c>
      <c r="H351" s="53">
        <v>0</v>
      </c>
      <c r="I351" s="53">
        <v>0</v>
      </c>
      <c r="J351" s="53">
        <v>0</v>
      </c>
      <c r="K351" s="53">
        <v>0</v>
      </c>
      <c r="L351" s="66">
        <v>0</v>
      </c>
      <c r="M351" s="66">
        <v>0</v>
      </c>
      <c r="N351" s="66">
        <v>0</v>
      </c>
      <c r="O351" s="233"/>
    </row>
    <row r="352" spans="1:15" s="27" customFormat="1" ht="15.75" thickBot="1">
      <c r="A352" s="168" t="s">
        <v>216</v>
      </c>
      <c r="B352" s="174" t="s">
        <v>97</v>
      </c>
      <c r="C352" s="168"/>
      <c r="D352" s="143" t="s">
        <v>307</v>
      </c>
      <c r="E352" s="52" t="s">
        <v>4</v>
      </c>
      <c r="F352" s="53">
        <f t="shared" si="27"/>
        <v>0</v>
      </c>
      <c r="G352" s="53">
        <f>G353+G354+G355+G356</f>
        <v>0</v>
      </c>
      <c r="H352" s="53">
        <f>H353+H354+H355+H356</f>
        <v>0</v>
      </c>
      <c r="I352" s="53">
        <f>I353+I354+I355+I356</f>
        <v>0</v>
      </c>
      <c r="J352" s="53">
        <f>J353+J354+J355+J356</f>
        <v>0</v>
      </c>
      <c r="K352" s="53">
        <f>K353+K354+K355+K356</f>
        <v>0</v>
      </c>
      <c r="L352" s="92">
        <v>0</v>
      </c>
      <c r="M352" s="92">
        <v>0</v>
      </c>
      <c r="N352" s="92">
        <v>0</v>
      </c>
      <c r="O352" s="233"/>
    </row>
    <row r="353" spans="1:15" s="27" customFormat="1" ht="15.75" thickBot="1">
      <c r="A353" s="169"/>
      <c r="B353" s="175"/>
      <c r="C353" s="169"/>
      <c r="D353" s="144"/>
      <c r="E353" s="52" t="s">
        <v>24</v>
      </c>
      <c r="F353" s="53">
        <f t="shared" si="27"/>
        <v>0</v>
      </c>
      <c r="G353" s="53">
        <v>0</v>
      </c>
      <c r="H353" s="53">
        <v>0</v>
      </c>
      <c r="I353" s="53">
        <v>0</v>
      </c>
      <c r="J353" s="53">
        <v>0</v>
      </c>
      <c r="K353" s="53"/>
      <c r="L353" s="53">
        <v>0</v>
      </c>
      <c r="M353" s="53">
        <v>0</v>
      </c>
      <c r="N353" s="53">
        <v>0</v>
      </c>
      <c r="O353" s="233"/>
    </row>
    <row r="354" spans="1:15" s="27" customFormat="1" ht="15.75" thickBot="1">
      <c r="A354" s="169"/>
      <c r="B354" s="175"/>
      <c r="C354" s="169"/>
      <c r="D354" s="144"/>
      <c r="E354" s="52" t="s">
        <v>25</v>
      </c>
      <c r="F354" s="53">
        <f t="shared" si="27"/>
        <v>0</v>
      </c>
      <c r="G354" s="53">
        <v>0</v>
      </c>
      <c r="H354" s="53">
        <v>0</v>
      </c>
      <c r="I354" s="53">
        <v>0</v>
      </c>
      <c r="J354" s="53">
        <v>0</v>
      </c>
      <c r="K354" s="53">
        <v>0</v>
      </c>
      <c r="L354" s="66">
        <v>0</v>
      </c>
      <c r="M354" s="66">
        <v>0</v>
      </c>
      <c r="N354" s="66">
        <v>0</v>
      </c>
      <c r="O354" s="233"/>
    </row>
    <row r="355" spans="1:15" s="27" customFormat="1" ht="15.75" thickBot="1">
      <c r="A355" s="169"/>
      <c r="B355" s="175"/>
      <c r="C355" s="169"/>
      <c r="D355" s="144"/>
      <c r="E355" s="52" t="s">
        <v>8</v>
      </c>
      <c r="F355" s="53">
        <f t="shared" si="27"/>
        <v>0</v>
      </c>
      <c r="G355" s="53">
        <v>0</v>
      </c>
      <c r="H355" s="53">
        <v>0</v>
      </c>
      <c r="I355" s="53">
        <v>0</v>
      </c>
      <c r="J355" s="53">
        <v>0</v>
      </c>
      <c r="K355" s="53"/>
      <c r="L355" s="53">
        <v>0</v>
      </c>
      <c r="M355" s="53">
        <v>0</v>
      </c>
      <c r="N355" s="53">
        <v>0</v>
      </c>
      <c r="O355" s="233"/>
    </row>
    <row r="356" spans="1:15" s="27" customFormat="1" ht="15.75" thickBot="1">
      <c r="A356" s="170"/>
      <c r="B356" s="176"/>
      <c r="C356" s="170"/>
      <c r="D356" s="145"/>
      <c r="E356" s="52" t="s">
        <v>12</v>
      </c>
      <c r="F356" s="53">
        <f t="shared" si="27"/>
        <v>0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53">
        <v>0</v>
      </c>
      <c r="N356" s="53">
        <v>0</v>
      </c>
      <c r="O356" s="233"/>
    </row>
    <row r="357" spans="1:15" s="27" customFormat="1" ht="15.75" thickBot="1">
      <c r="A357" s="232" t="s">
        <v>217</v>
      </c>
      <c r="B357" s="174" t="s">
        <v>96</v>
      </c>
      <c r="C357" s="168"/>
      <c r="D357" s="143" t="s">
        <v>307</v>
      </c>
      <c r="E357" s="52" t="s">
        <v>4</v>
      </c>
      <c r="F357" s="53">
        <f t="shared" si="27"/>
        <v>0</v>
      </c>
      <c r="G357" s="53">
        <f>G358+G359+G360+G361</f>
        <v>0</v>
      </c>
      <c r="H357" s="53">
        <f>H358+H359+H360+H361</f>
        <v>0</v>
      </c>
      <c r="I357" s="53">
        <f>I358+I359+I360+I361</f>
        <v>0</v>
      </c>
      <c r="J357" s="53">
        <f>J358+J359+J360+J361</f>
        <v>0</v>
      </c>
      <c r="K357" s="53">
        <f>K358+K359+K360+K361</f>
        <v>0</v>
      </c>
      <c r="L357" s="67">
        <v>0</v>
      </c>
      <c r="M357" s="67">
        <v>0</v>
      </c>
      <c r="N357" s="67">
        <v>0</v>
      </c>
      <c r="O357" s="233"/>
    </row>
    <row r="358" spans="1:15" s="27" customFormat="1" ht="15.75" thickBot="1">
      <c r="A358" s="169"/>
      <c r="B358" s="175"/>
      <c r="C358" s="169"/>
      <c r="D358" s="144"/>
      <c r="E358" s="52" t="s">
        <v>24</v>
      </c>
      <c r="F358" s="53">
        <f t="shared" si="27"/>
        <v>0</v>
      </c>
      <c r="G358" s="53">
        <v>0</v>
      </c>
      <c r="H358" s="53">
        <v>0</v>
      </c>
      <c r="I358" s="53">
        <v>0</v>
      </c>
      <c r="J358" s="53">
        <v>0</v>
      </c>
      <c r="K358" s="67">
        <v>0</v>
      </c>
      <c r="L358" s="66">
        <v>0</v>
      </c>
      <c r="M358" s="66">
        <v>0</v>
      </c>
      <c r="N358" s="66">
        <v>0</v>
      </c>
      <c r="O358" s="233"/>
    </row>
    <row r="359" spans="1:15" s="27" customFormat="1" ht="15.75" thickBot="1">
      <c r="A359" s="169"/>
      <c r="B359" s="175"/>
      <c r="C359" s="169"/>
      <c r="D359" s="144"/>
      <c r="E359" s="52" t="s">
        <v>25</v>
      </c>
      <c r="F359" s="53">
        <f t="shared" si="27"/>
        <v>0</v>
      </c>
      <c r="G359" s="53">
        <v>0</v>
      </c>
      <c r="H359" s="53">
        <v>0</v>
      </c>
      <c r="I359" s="53">
        <v>0</v>
      </c>
      <c r="J359" s="53">
        <v>0</v>
      </c>
      <c r="K359" s="53"/>
      <c r="L359" s="53">
        <v>0</v>
      </c>
      <c r="M359" s="53">
        <v>0</v>
      </c>
      <c r="N359" s="53">
        <v>0</v>
      </c>
      <c r="O359" s="233"/>
    </row>
    <row r="360" spans="1:15" s="27" customFormat="1" ht="15.75" thickBot="1">
      <c r="A360" s="169"/>
      <c r="B360" s="175"/>
      <c r="C360" s="169"/>
      <c r="D360" s="144"/>
      <c r="E360" s="52" t="s">
        <v>8</v>
      </c>
      <c r="F360" s="53">
        <f t="shared" si="27"/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66">
        <v>0</v>
      </c>
      <c r="M360" s="66">
        <v>0</v>
      </c>
      <c r="N360" s="66">
        <v>0</v>
      </c>
      <c r="O360" s="233"/>
    </row>
    <row r="361" spans="1:15" s="27" customFormat="1" ht="15.75" thickBot="1">
      <c r="A361" s="170"/>
      <c r="B361" s="176"/>
      <c r="C361" s="170"/>
      <c r="D361" s="145"/>
      <c r="E361" s="52" t="s">
        <v>12</v>
      </c>
      <c r="F361" s="53">
        <f t="shared" si="27"/>
        <v>0</v>
      </c>
      <c r="G361" s="53">
        <v>0</v>
      </c>
      <c r="H361" s="53">
        <v>0</v>
      </c>
      <c r="I361" s="53">
        <v>0</v>
      </c>
      <c r="J361" s="53">
        <v>0</v>
      </c>
      <c r="K361" s="53">
        <v>0</v>
      </c>
      <c r="L361" s="53">
        <v>0</v>
      </c>
      <c r="M361" s="53">
        <v>0</v>
      </c>
      <c r="N361" s="53">
        <v>0</v>
      </c>
      <c r="O361" s="234"/>
    </row>
    <row r="362" spans="1:15" s="32" customFormat="1" ht="16.5" thickBot="1">
      <c r="A362" s="235" t="s">
        <v>250</v>
      </c>
      <c r="B362" s="236"/>
      <c r="C362" s="236"/>
      <c r="D362" s="237"/>
      <c r="E362" s="38" t="s">
        <v>4</v>
      </c>
      <c r="F362" s="125">
        <f>G362+H362+I362+J362+K362+L362+M362+N362</f>
        <v>2788.5738999999999</v>
      </c>
      <c r="G362" s="125">
        <f t="shared" ref="G362:N362" si="28">G363+G364+G365+G366</f>
        <v>629.79</v>
      </c>
      <c r="H362" s="125">
        <f t="shared" si="28"/>
        <v>430.17899999999997</v>
      </c>
      <c r="I362" s="125">
        <f t="shared" si="28"/>
        <v>535.76689999999996</v>
      </c>
      <c r="J362" s="125">
        <f t="shared" si="28"/>
        <v>601.49699999999996</v>
      </c>
      <c r="K362" s="125">
        <f t="shared" si="28"/>
        <v>570.91099999999994</v>
      </c>
      <c r="L362" s="125">
        <v>4.91</v>
      </c>
      <c r="M362" s="125">
        <v>15.52</v>
      </c>
      <c r="N362" s="125">
        <f t="shared" si="28"/>
        <v>0</v>
      </c>
      <c r="O362" s="159"/>
    </row>
    <row r="363" spans="1:15" s="32" customFormat="1" ht="16.5" thickBot="1">
      <c r="A363" s="238"/>
      <c r="B363" s="239"/>
      <c r="C363" s="239"/>
      <c r="D363" s="240"/>
      <c r="E363" s="38" t="s">
        <v>24</v>
      </c>
      <c r="F363" s="125">
        <f>G363+H363+I363+J363+K363+L363+M363+N363</f>
        <v>1446.047</v>
      </c>
      <c r="G363" s="125">
        <f t="shared" ref="G363:N363" si="29">G10+G56+G62+G68+G73+G79+G84+G90+G95+G100+G115+G120+G125+G130+G136+G141+G146+G154+G169+G179+G185+G190+G195+G201+G216+G221+G226+G232+G238+G243+G249+G269+G274+G280+G285+G290+G295+G300+G305+G310+G316+G321+G327+G332+G337+G343</f>
        <v>434.84899999999999</v>
      </c>
      <c r="H363" s="125">
        <f t="shared" si="29"/>
        <v>272.60299999999995</v>
      </c>
      <c r="I363" s="125">
        <f t="shared" si="29"/>
        <v>309.83099999999996</v>
      </c>
      <c r="J363" s="125">
        <f t="shared" si="29"/>
        <v>226.75700000000001</v>
      </c>
      <c r="K363" s="125">
        <f t="shared" si="29"/>
        <v>195.607</v>
      </c>
      <c r="L363" s="125">
        <f t="shared" si="29"/>
        <v>3.2</v>
      </c>
      <c r="M363" s="125">
        <f t="shared" si="29"/>
        <v>3.2</v>
      </c>
      <c r="N363" s="125">
        <f t="shared" si="29"/>
        <v>0</v>
      </c>
      <c r="O363" s="160"/>
    </row>
    <row r="364" spans="1:15" s="32" customFormat="1" ht="16.5" thickBot="1">
      <c r="A364" s="238"/>
      <c r="B364" s="239"/>
      <c r="C364" s="239"/>
      <c r="D364" s="240"/>
      <c r="E364" s="38" t="s">
        <v>25</v>
      </c>
      <c r="F364" s="125">
        <f>G364+H364+I364+J364+K364+L364+M364+N364</f>
        <v>984.08299999999997</v>
      </c>
      <c r="G364" s="125">
        <f t="shared" ref="G364:N364" si="30">G11+G57+G63+G69+G74+G80+G85+G91+G96+G101+G116+G121+G126+G131+G137+G142+G147+G155+G170+G180+G186+G191+G196+G202+G217+G222+G227+G233+G239+G244+G250+G265+G270+G275+G281+G286+G291+G296+G301+G306+G311+G317+G322+G328+G333+G338+G344</f>
        <v>106.56299999999999</v>
      </c>
      <c r="H364" s="125">
        <f t="shared" si="30"/>
        <v>91.837000000000003</v>
      </c>
      <c r="I364" s="125">
        <f t="shared" si="30"/>
        <v>163.50000000000003</v>
      </c>
      <c r="J364" s="125">
        <f t="shared" si="30"/>
        <v>311.31099999999998</v>
      </c>
      <c r="K364" s="125">
        <f t="shared" si="30"/>
        <v>310.83199999999999</v>
      </c>
      <c r="L364" s="125">
        <f t="shared" si="30"/>
        <v>0.02</v>
      </c>
      <c r="M364" s="125">
        <f t="shared" si="30"/>
        <v>0.02</v>
      </c>
      <c r="N364" s="125">
        <f t="shared" si="30"/>
        <v>0</v>
      </c>
      <c r="O364" s="160"/>
    </row>
    <row r="365" spans="1:15" s="32" customFormat="1" ht="16.5" thickBot="1">
      <c r="A365" s="238"/>
      <c r="B365" s="239"/>
      <c r="C365" s="239"/>
      <c r="D365" s="240"/>
      <c r="E365" s="38" t="s">
        <v>8</v>
      </c>
      <c r="F365" s="125">
        <f>G365+H365+I365+J365+K365+L365+M365+N365</f>
        <v>56.397900000000007</v>
      </c>
      <c r="G365" s="125">
        <f t="shared" ref="G365:N365" si="31">G12+G58+G64+G70+G75+G81+G86+G92+G97+G102+G117+G122+G127+G132+G138+G143+G148+G156+G171+G181+G187+G192+G197+G203+G218+G223+G228+G234+G240+G245+G251+G266+G271+G276+G282+G287+G292+G297+G302+G307+G312+G318+G323+G329+G334+G339+G345</f>
        <v>8.1440000000000001</v>
      </c>
      <c r="H365" s="125">
        <f t="shared" si="31"/>
        <v>13.196999999999999</v>
      </c>
      <c r="I365" s="125">
        <f t="shared" si="31"/>
        <v>15.373900000000001</v>
      </c>
      <c r="J365" s="125">
        <f t="shared" si="31"/>
        <v>9.0389999999999997</v>
      </c>
      <c r="K365" s="125">
        <f t="shared" si="31"/>
        <v>8.4440000000000008</v>
      </c>
      <c r="L365" s="125">
        <f t="shared" si="31"/>
        <v>1.1000000000000001</v>
      </c>
      <c r="M365" s="125">
        <f t="shared" si="31"/>
        <v>1.1000000000000001</v>
      </c>
      <c r="N365" s="125">
        <f t="shared" si="31"/>
        <v>0</v>
      </c>
      <c r="O365" s="160"/>
    </row>
    <row r="366" spans="1:15" s="32" customFormat="1" ht="16.5" thickBot="1">
      <c r="A366" s="241"/>
      <c r="B366" s="242"/>
      <c r="C366" s="242"/>
      <c r="D366" s="243"/>
      <c r="E366" s="38" t="s">
        <v>12</v>
      </c>
      <c r="F366" s="125">
        <f>G366+H366+I366+J366+K366+L366+M366+N366</f>
        <v>301.50300000000004</v>
      </c>
      <c r="G366" s="125">
        <f t="shared" ref="G366:N366" si="32">G13+G59+G65+G71+G76+G82+G87+G93+G98+G103+G118+G123+G128+G133+G139+G144+G149+G157+G172+G182+G188+G193+G198+G204+G219+G224+G229+G235+G241+G246+G252+G267+G272+G277+G283+G288+G293++G298+G303+G308+G313+G319+G324+G330+G335+G340+G346</f>
        <v>80.23399999999998</v>
      </c>
      <c r="H366" s="125">
        <f t="shared" si="32"/>
        <v>52.542000000000002</v>
      </c>
      <c r="I366" s="125">
        <f t="shared" si="32"/>
        <v>47.062000000000005</v>
      </c>
      <c r="J366" s="125">
        <f t="shared" si="32"/>
        <v>54.39</v>
      </c>
      <c r="K366" s="125">
        <f t="shared" si="32"/>
        <v>56.027999999999999</v>
      </c>
      <c r="L366" s="125">
        <f t="shared" si="32"/>
        <v>0.32</v>
      </c>
      <c r="M366" s="125">
        <f t="shared" si="32"/>
        <v>10.927</v>
      </c>
      <c r="N366" s="125">
        <f t="shared" si="32"/>
        <v>0</v>
      </c>
      <c r="O366" s="161"/>
    </row>
    <row r="368" spans="1:15">
      <c r="A368" s="149" t="s">
        <v>331</v>
      </c>
      <c r="B368" s="150"/>
      <c r="C368" s="136"/>
      <c r="D368" s="136"/>
      <c r="E368" s="136"/>
    </row>
    <row r="369" spans="1:8">
      <c r="A369" s="150"/>
      <c r="B369" s="150"/>
      <c r="C369" s="136"/>
      <c r="D369" s="136"/>
      <c r="E369" s="136"/>
    </row>
    <row r="370" spans="1:8">
      <c r="A370" s="150"/>
      <c r="B370" s="150"/>
      <c r="C370" s="136"/>
      <c r="D370" s="136"/>
      <c r="E370" s="136"/>
    </row>
    <row r="371" spans="1:8">
      <c r="A371" s="150"/>
      <c r="B371" s="150"/>
      <c r="C371" s="136"/>
      <c r="D371" s="136"/>
      <c r="E371" s="136"/>
    </row>
    <row r="372" spans="1:8">
      <c r="A372" s="150"/>
      <c r="B372" s="150"/>
      <c r="C372" s="136"/>
      <c r="D372" s="136"/>
      <c r="E372" s="136"/>
    </row>
    <row r="373" spans="1:8">
      <c r="A373" s="150"/>
      <c r="B373" s="150"/>
      <c r="C373" s="136"/>
      <c r="D373" s="136"/>
      <c r="E373" s="136"/>
    </row>
    <row r="374" spans="1:8">
      <c r="A374" s="150"/>
      <c r="B374" s="150"/>
      <c r="C374" s="136"/>
      <c r="D374" s="136"/>
      <c r="E374" s="136"/>
    </row>
    <row r="375" spans="1:8">
      <c r="A375" s="150"/>
      <c r="B375" s="150"/>
    </row>
    <row r="376" spans="1:8" ht="15.75">
      <c r="C376" s="164"/>
      <c r="D376" s="164"/>
      <c r="E376" s="164"/>
      <c r="F376" s="164"/>
      <c r="G376" s="164"/>
      <c r="H376" s="164"/>
    </row>
    <row r="377" spans="1:8">
      <c r="A377" s="162" t="s">
        <v>326</v>
      </c>
      <c r="B377" s="163"/>
    </row>
  </sheetData>
  <mergeCells count="347">
    <mergeCell ref="O273:O277"/>
    <mergeCell ref="B278:O278"/>
    <mergeCell ref="O279:O283"/>
    <mergeCell ref="C279:C283"/>
    <mergeCell ref="D279:D283"/>
    <mergeCell ref="D284:D288"/>
    <mergeCell ref="O284:O288"/>
    <mergeCell ref="D273:D277"/>
    <mergeCell ref="C258:C262"/>
    <mergeCell ref="B258:B262"/>
    <mergeCell ref="B263:B267"/>
    <mergeCell ref="B268:B272"/>
    <mergeCell ref="C268:C272"/>
    <mergeCell ref="C273:C277"/>
    <mergeCell ref="B273:B277"/>
    <mergeCell ref="B279:B283"/>
    <mergeCell ref="O289:O293"/>
    <mergeCell ref="C289:C293"/>
    <mergeCell ref="B284:B288"/>
    <mergeCell ref="O294:O303"/>
    <mergeCell ref="C315:C319"/>
    <mergeCell ref="B299:B303"/>
    <mergeCell ref="B309:B313"/>
    <mergeCell ref="D289:D293"/>
    <mergeCell ref="C309:C313"/>
    <mergeCell ref="D315:D319"/>
    <mergeCell ref="C284:C288"/>
    <mergeCell ref="D304:D308"/>
    <mergeCell ref="O362:O366"/>
    <mergeCell ref="A362:D366"/>
    <mergeCell ref="B341:O341"/>
    <mergeCell ref="A342:A346"/>
    <mergeCell ref="A352:A356"/>
    <mergeCell ref="A357:A361"/>
    <mergeCell ref="D342:D346"/>
    <mergeCell ref="B347:B351"/>
    <mergeCell ref="A331:A335"/>
    <mergeCell ref="D357:D361"/>
    <mergeCell ref="C352:C356"/>
    <mergeCell ref="B342:B346"/>
    <mergeCell ref="D352:D356"/>
    <mergeCell ref="B352:B356"/>
    <mergeCell ref="B357:B361"/>
    <mergeCell ref="C357:C361"/>
    <mergeCell ref="C347:C351"/>
    <mergeCell ref="C336:C340"/>
    <mergeCell ref="D336:D340"/>
    <mergeCell ref="C326:C330"/>
    <mergeCell ref="D331:D335"/>
    <mergeCell ref="D347:D351"/>
    <mergeCell ref="O336:O340"/>
    <mergeCell ref="D326:D330"/>
    <mergeCell ref="C320:C324"/>
    <mergeCell ref="A347:A351"/>
    <mergeCell ref="C331:C335"/>
    <mergeCell ref="B325:O325"/>
    <mergeCell ref="D320:D324"/>
    <mergeCell ref="A336:A340"/>
    <mergeCell ref="B336:B340"/>
    <mergeCell ref="O342:O361"/>
    <mergeCell ref="C342:C346"/>
    <mergeCell ref="B331:B335"/>
    <mergeCell ref="A326:A330"/>
    <mergeCell ref="B326:B330"/>
    <mergeCell ref="A320:A324"/>
    <mergeCell ref="O304:O308"/>
    <mergeCell ref="D309:D313"/>
    <mergeCell ref="O320:O324"/>
    <mergeCell ref="O331:O335"/>
    <mergeCell ref="B294:B298"/>
    <mergeCell ref="C294:C298"/>
    <mergeCell ref="D294:D298"/>
    <mergeCell ref="D299:D303"/>
    <mergeCell ref="B304:B308"/>
    <mergeCell ref="O326:O330"/>
    <mergeCell ref="O315:O319"/>
    <mergeCell ref="B314:O314"/>
    <mergeCell ref="O309:O313"/>
    <mergeCell ref="C299:C303"/>
    <mergeCell ref="C304:C308"/>
    <mergeCell ref="B320:B324"/>
    <mergeCell ref="A309:A313"/>
    <mergeCell ref="B315:B319"/>
    <mergeCell ref="B215:B219"/>
    <mergeCell ref="C215:C219"/>
    <mergeCell ref="A315:A319"/>
    <mergeCell ref="A294:A298"/>
    <mergeCell ref="A253:A257"/>
    <mergeCell ref="A304:A308"/>
    <mergeCell ref="A299:A303"/>
    <mergeCell ref="A258:A262"/>
    <mergeCell ref="A263:A267"/>
    <mergeCell ref="A273:A277"/>
    <mergeCell ref="A268:A272"/>
    <mergeCell ref="A289:A293"/>
    <mergeCell ref="A279:A283"/>
    <mergeCell ref="A284:A288"/>
    <mergeCell ref="B289:B293"/>
    <mergeCell ref="A205:A209"/>
    <mergeCell ref="A200:A204"/>
    <mergeCell ref="A210:A214"/>
    <mergeCell ref="B231:B235"/>
    <mergeCell ref="B200:B204"/>
    <mergeCell ref="A225:A229"/>
    <mergeCell ref="B225:B229"/>
    <mergeCell ref="A237:A241"/>
    <mergeCell ref="C225:C229"/>
    <mergeCell ref="A220:A224"/>
    <mergeCell ref="C205:C209"/>
    <mergeCell ref="A215:A219"/>
    <mergeCell ref="C189:C193"/>
    <mergeCell ref="B205:B209"/>
    <mergeCell ref="B189:B193"/>
    <mergeCell ref="B253:B257"/>
    <mergeCell ref="D268:D272"/>
    <mergeCell ref="O268:O272"/>
    <mergeCell ref="C242:C246"/>
    <mergeCell ref="O242:O246"/>
    <mergeCell ref="D263:D267"/>
    <mergeCell ref="C263:C267"/>
    <mergeCell ref="O263:O267"/>
    <mergeCell ref="D215:D219"/>
    <mergeCell ref="O189:O193"/>
    <mergeCell ref="C200:C204"/>
    <mergeCell ref="O194:O198"/>
    <mergeCell ref="D189:D193"/>
    <mergeCell ref="D194:D198"/>
    <mergeCell ref="C194:C198"/>
    <mergeCell ref="B199:O199"/>
    <mergeCell ref="B194:B198"/>
    <mergeCell ref="C220:C224"/>
    <mergeCell ref="C163:C167"/>
    <mergeCell ref="A184:A188"/>
    <mergeCell ref="A178:A182"/>
    <mergeCell ref="B184:B188"/>
    <mergeCell ref="B183:O183"/>
    <mergeCell ref="O184:O188"/>
    <mergeCell ref="C178:C182"/>
    <mergeCell ref="B178:B182"/>
    <mergeCell ref="O178:O182"/>
    <mergeCell ref="C210:C214"/>
    <mergeCell ref="O168:O177"/>
    <mergeCell ref="C184:C188"/>
    <mergeCell ref="D178:D182"/>
    <mergeCell ref="A194:A198"/>
    <mergeCell ref="A189:A193"/>
    <mergeCell ref="A168:A172"/>
    <mergeCell ref="B168:B172"/>
    <mergeCell ref="A153:A157"/>
    <mergeCell ref="A135:A139"/>
    <mergeCell ref="A158:A162"/>
    <mergeCell ref="A145:A149"/>
    <mergeCell ref="D184:D188"/>
    <mergeCell ref="C168:C172"/>
    <mergeCell ref="A173:A177"/>
    <mergeCell ref="D168:D172"/>
    <mergeCell ref="C173:C177"/>
    <mergeCell ref="D173:D177"/>
    <mergeCell ref="B173:B177"/>
    <mergeCell ref="C158:C162"/>
    <mergeCell ref="D145:D149"/>
    <mergeCell ref="D158:D162"/>
    <mergeCell ref="B153:B157"/>
    <mergeCell ref="D140:D144"/>
    <mergeCell ref="C140:C144"/>
    <mergeCell ref="A151:O151"/>
    <mergeCell ref="A140:A144"/>
    <mergeCell ref="O145:O149"/>
    <mergeCell ref="O140:O144"/>
    <mergeCell ref="O153:O167"/>
    <mergeCell ref="B140:B144"/>
    <mergeCell ref="D153:D157"/>
    <mergeCell ref="C153:C157"/>
    <mergeCell ref="A150:O150"/>
    <mergeCell ref="D163:D167"/>
    <mergeCell ref="B152:O152"/>
    <mergeCell ref="C145:C149"/>
    <mergeCell ref="B158:B162"/>
    <mergeCell ref="B145:B149"/>
    <mergeCell ref="A163:A167"/>
    <mergeCell ref="B163:B167"/>
    <mergeCell ref="D135:D139"/>
    <mergeCell ref="O129:O133"/>
    <mergeCell ref="O119:O123"/>
    <mergeCell ref="C135:C139"/>
    <mergeCell ref="B109:B113"/>
    <mergeCell ref="C129:C133"/>
    <mergeCell ref="D119:D123"/>
    <mergeCell ref="D109:D113"/>
    <mergeCell ref="B124:B128"/>
    <mergeCell ref="D114:D118"/>
    <mergeCell ref="B39:B43"/>
    <mergeCell ref="B55:B59"/>
    <mergeCell ref="C55:C59"/>
    <mergeCell ref="A94:A98"/>
    <mergeCell ref="A109:A113"/>
    <mergeCell ref="A124:A128"/>
    <mergeCell ref="A119:A123"/>
    <mergeCell ref="A114:A118"/>
    <mergeCell ref="C99:C103"/>
    <mergeCell ref="B94:B98"/>
    <mergeCell ref="C94:C98"/>
    <mergeCell ref="A99:A103"/>
    <mergeCell ref="O3:O4"/>
    <mergeCell ref="A6:O6"/>
    <mergeCell ref="A7:O7"/>
    <mergeCell ref="B8:O8"/>
    <mergeCell ref="D3:D4"/>
    <mergeCell ref="B3:B4"/>
    <mergeCell ref="F3:N3"/>
    <mergeCell ref="C3:C4"/>
    <mergeCell ref="E3:E4"/>
    <mergeCell ref="A3:A4"/>
    <mergeCell ref="B9:B13"/>
    <mergeCell ref="A29:A33"/>
    <mergeCell ref="C29:C33"/>
    <mergeCell ref="D34:D38"/>
    <mergeCell ref="C34:C38"/>
    <mergeCell ref="D29:D33"/>
    <mergeCell ref="C24:C28"/>
    <mergeCell ref="C19:C23"/>
    <mergeCell ref="A14:A18"/>
    <mergeCell ref="B29:B33"/>
    <mergeCell ref="A24:A28"/>
    <mergeCell ref="A19:A23"/>
    <mergeCell ref="A34:A38"/>
    <mergeCell ref="B34:B38"/>
    <mergeCell ref="D9:D13"/>
    <mergeCell ref="B19:B23"/>
    <mergeCell ref="C109:C113"/>
    <mergeCell ref="C114:C118"/>
    <mergeCell ref="A104:A108"/>
    <mergeCell ref="A49:A53"/>
    <mergeCell ref="B54:O54"/>
    <mergeCell ref="C49:C53"/>
    <mergeCell ref="C61:C65"/>
    <mergeCell ref="B60:O60"/>
    <mergeCell ref="C67:C71"/>
    <mergeCell ref="A67:A71"/>
    <mergeCell ref="D67:D71"/>
    <mergeCell ref="D55:D59"/>
    <mergeCell ref="O9:O53"/>
    <mergeCell ref="C9:C13"/>
    <mergeCell ref="B24:B28"/>
    <mergeCell ref="D24:D28"/>
    <mergeCell ref="C14:C18"/>
    <mergeCell ref="D14:D18"/>
    <mergeCell ref="D19:D23"/>
    <mergeCell ref="D49:D53"/>
    <mergeCell ref="A9:A13"/>
    <mergeCell ref="B14:B18"/>
    <mergeCell ref="D44:D48"/>
    <mergeCell ref="D39:D43"/>
    <mergeCell ref="C78:C82"/>
    <mergeCell ref="D78:D82"/>
    <mergeCell ref="B67:B71"/>
    <mergeCell ref="B83:B87"/>
    <mergeCell ref="B88:O88"/>
    <mergeCell ref="O67:O76"/>
    <mergeCell ref="A44:A48"/>
    <mergeCell ref="C44:C48"/>
    <mergeCell ref="A39:A43"/>
    <mergeCell ref="B44:B48"/>
    <mergeCell ref="A55:A59"/>
    <mergeCell ref="O55:O59"/>
    <mergeCell ref="A61:A65"/>
    <mergeCell ref="B61:B65"/>
    <mergeCell ref="O78:O87"/>
    <mergeCell ref="O61:O65"/>
    <mergeCell ref="D61:D65"/>
    <mergeCell ref="A83:A87"/>
    <mergeCell ref="B49:B53"/>
    <mergeCell ref="C72:C76"/>
    <mergeCell ref="C83:C87"/>
    <mergeCell ref="C39:C43"/>
    <mergeCell ref="A377:B377"/>
    <mergeCell ref="D220:D224"/>
    <mergeCell ref="B247:O247"/>
    <mergeCell ref="O248:O262"/>
    <mergeCell ref="C248:C252"/>
    <mergeCell ref="O237:O241"/>
    <mergeCell ref="B236:O236"/>
    <mergeCell ref="D253:D257"/>
    <mergeCell ref="B78:B82"/>
    <mergeCell ref="D89:D93"/>
    <mergeCell ref="B242:B246"/>
    <mergeCell ref="A231:A235"/>
    <mergeCell ref="C376:H376"/>
    <mergeCell ref="D94:D98"/>
    <mergeCell ref="D129:D133"/>
    <mergeCell ref="C119:C123"/>
    <mergeCell ref="A129:A133"/>
    <mergeCell ref="D99:D103"/>
    <mergeCell ref="D104:D108"/>
    <mergeCell ref="O124:O128"/>
    <mergeCell ref="O99:O113"/>
    <mergeCell ref="B129:B133"/>
    <mergeCell ref="B119:B123"/>
    <mergeCell ref="B89:B93"/>
    <mergeCell ref="B230:O230"/>
    <mergeCell ref="O215:O219"/>
    <mergeCell ref="O231:O235"/>
    <mergeCell ref="B220:B224"/>
    <mergeCell ref="B66:O66"/>
    <mergeCell ref="D83:D87"/>
    <mergeCell ref="A72:A76"/>
    <mergeCell ref="B77:O77"/>
    <mergeCell ref="D72:D76"/>
    <mergeCell ref="A78:A82"/>
    <mergeCell ref="D231:D235"/>
    <mergeCell ref="D225:D229"/>
    <mergeCell ref="C89:C93"/>
    <mergeCell ref="B99:B103"/>
    <mergeCell ref="B114:B118"/>
    <mergeCell ref="O89:O93"/>
    <mergeCell ref="B72:B76"/>
    <mergeCell ref="C124:C128"/>
    <mergeCell ref="O94:O98"/>
    <mergeCell ref="O114:O118"/>
    <mergeCell ref="O135:O139"/>
    <mergeCell ref="D124:D128"/>
    <mergeCell ref="B134:O134"/>
    <mergeCell ref="B135:B139"/>
    <mergeCell ref="A2:O2"/>
    <mergeCell ref="C368:E374"/>
    <mergeCell ref="B210:B214"/>
    <mergeCell ref="O200:O214"/>
    <mergeCell ref="D200:D204"/>
    <mergeCell ref="D205:D209"/>
    <mergeCell ref="D210:D214"/>
    <mergeCell ref="A248:A252"/>
    <mergeCell ref="B248:B252"/>
    <mergeCell ref="A368:B375"/>
    <mergeCell ref="C253:C257"/>
    <mergeCell ref="O225:O229"/>
    <mergeCell ref="D248:D252"/>
    <mergeCell ref="D237:D241"/>
    <mergeCell ref="O220:O224"/>
    <mergeCell ref="D242:D246"/>
    <mergeCell ref="D258:D262"/>
    <mergeCell ref="C231:C235"/>
    <mergeCell ref="A89:A93"/>
    <mergeCell ref="B104:B108"/>
    <mergeCell ref="C104:C108"/>
    <mergeCell ref="B237:B241"/>
    <mergeCell ref="C237:C241"/>
    <mergeCell ref="A242:A24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Мероприятия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Специалист</cp:lastModifiedBy>
  <cp:lastPrinted>2018-12-11T10:45:18Z</cp:lastPrinted>
  <dcterms:created xsi:type="dcterms:W3CDTF">2018-08-23T05:11:04Z</dcterms:created>
  <dcterms:modified xsi:type="dcterms:W3CDTF">2018-12-24T11:54:51Z</dcterms:modified>
</cp:coreProperties>
</file>