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435" activeTab="0"/>
  </bookViews>
  <sheets>
    <sheet name="отчет" sheetId="1" r:id="rId1"/>
  </sheets>
  <definedNames>
    <definedName name="_xlnm.Print_Titles" localSheetId="0">'отчет'!$8:$11</definedName>
    <definedName name="_xlnm.Print_Area" localSheetId="0">'отчет'!$A$1:$I$157</definedName>
  </definedNames>
  <calcPr fullCalcOnLoad="1"/>
</workbook>
</file>

<file path=xl/sharedStrings.xml><?xml version="1.0" encoding="utf-8"?>
<sst xmlns="http://schemas.openxmlformats.org/spreadsheetml/2006/main" count="388" uniqueCount="301">
  <si>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</si>
  <si>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</si>
  <si>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</si>
  <si>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</si>
  <si>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</si>
  <si>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</si>
  <si>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</si>
  <si>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</si>
  <si>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</si>
  <si>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</si>
  <si>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</si>
  <si>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</si>
  <si>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</si>
  <si>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</si>
  <si>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</si>
  <si>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Подготовка предложений по объединению поселений</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</si>
  <si>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</si>
  <si>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</si>
  <si>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</si>
  <si>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</si>
  <si>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</si>
  <si>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Установление запрета на увеличение общей численности работников муниципальных учреждений (за исключением случаев увеличения численности работников в результате изменения разграничения полномочий, а также ввода в эксплуатацию объектов, находящихся в муниципальной собственности, или передачи указанных объектов в муниципальную собственность)</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</si>
  <si>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</si>
  <si>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Установление (сокращение) предельного соотношения размеров должностных окладов и среднемесячной заработной платы работников административно-управленческого персонала учреждений к размерам должностных окладов и среднемесячной заработной платы других категорий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</si>
  <si>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</si>
  <si>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</si>
  <si>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обеспечивающих функций учреждений, в том числе: 
- по ведению бухгалтерского учета;
- закупке товаров, работ и услуг;
- материально-техническому обеспечению;
- обслуживанию и ремонту помещений, охране зданий</t>
  </si>
  <si>
    <t>Централизация библиотечной сети на уровне муниципального района</t>
  </si>
  <si>
    <t>Утверждение порядка формирования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</si>
  <si>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</si>
  <si>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</si>
  <si>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</si>
  <si>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</si>
  <si>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</si>
  <si>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</si>
  <si>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</si>
  <si>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</si>
  <si>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</si>
  <si>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</si>
  <si>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1.3.</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</si>
  <si>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</si>
  <si>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1.4.</t>
  </si>
  <si>
    <t>1.5.</t>
  </si>
  <si>
    <t>1.6.</t>
  </si>
  <si>
    <t>1.7.</t>
  </si>
  <si>
    <t>Установление ограничений на использование экономии, образующейся в связи с наличием вакансий в органах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</si>
  <si>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</si>
  <si>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</si>
  <si>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</si>
  <si>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</si>
  <si>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</si>
  <si>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</si>
  <si>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</si>
  <si>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</si>
  <si>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</si>
  <si>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</si>
  <si>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</si>
  <si>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</si>
  <si>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</si>
  <si>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</si>
  <si>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</si>
  <si>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</si>
  <si>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3.7.</t>
  </si>
  <si>
    <t>4.1.</t>
  </si>
  <si>
    <t>4.2.</t>
  </si>
  <si>
    <t>4.3.</t>
  </si>
  <si>
    <t>4.4.</t>
  </si>
  <si>
    <t>4.5.</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</si>
  <si>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</si>
  <si>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</si>
  <si>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</si>
  <si>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Установление запрета на увеличение общей численности работников органов местного самоуправления, за исключением случаев увеличения численности работников в результате изменения разграничения полномочий</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</si>
  <si>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</si>
  <si>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</si>
  <si>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</si>
  <si>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</si>
  <si>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</si>
  <si>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</si>
  <si>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</si>
  <si>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</si>
  <si>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</si>
  <si>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</si>
  <si>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</si>
  <si>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Обеспечение роста поступлений за счет доходов от использования и реализации земельных участков и муниципального имущества</t>
  </si>
  <si>
    <t>Проведение работы по развитию предпринимательства (в том числе в сферах туризма, сельского хозяйства) за счет предоставляемых мер поддержки</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</si>
  <si>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</si>
  <si>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</si>
  <si>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</si>
  <si>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</si>
  <si>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</si>
  <si>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</si>
  <si>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</si>
  <si>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</si>
  <si>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</si>
  <si>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</si>
  <si>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</si>
  <si>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</si>
  <si>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</si>
  <si>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</si>
  <si>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</si>
  <si>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</si>
  <si>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</si>
  <si>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</si>
  <si>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</si>
  <si>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</si>
  <si>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</si>
  <si>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</si>
  <si>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</si>
  <si>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</si>
  <si>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</si>
  <si>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</si>
  <si>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</si>
  <si>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</si>
  <si>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</si>
  <si>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</si>
  <si>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Отчет о реализации мероприятий по оздоровлению муниципальных финансов</t>
  </si>
  <si>
    <t>…</t>
  </si>
  <si>
    <t xml:space="preserve">  Пудожского  муниципального района </t>
  </si>
  <si>
    <t>Увеличение стоимости услуг в МБУ ДО Дом детского творчества;  реализация программы оказания услуг на платной основе в МБУ ДО Детская юношеская спортивная школа</t>
  </si>
  <si>
    <t>Сокращение ставок административно-управленческого персонала</t>
  </si>
  <si>
    <t>2.7</t>
  </si>
  <si>
    <t>2.9</t>
  </si>
  <si>
    <t>2.10</t>
  </si>
  <si>
    <t>Оптимизация расходов на уплату земельного налога</t>
  </si>
  <si>
    <t>Ведение претензионно-исковой работы</t>
  </si>
  <si>
    <t>Инвентаризация задолженности по арендной плате. Начисление и взыскание неустоек, пеней, штрафов за просроченные платежи по арендной плате</t>
  </si>
  <si>
    <t>Активизация деятельности административных комиссий</t>
  </si>
  <si>
    <t>Заключение соглашений о передаче полномочий</t>
  </si>
  <si>
    <t xml:space="preserve">Сокращение ставок педагогического персонала, перевод средних школ в основные </t>
  </si>
  <si>
    <t>Предоставление услуг в учреждениях дополнительного образования в соответствии с муниципальным заданием</t>
  </si>
  <si>
    <t>Регулирование открытия классов, классов-комплектов, групп нормативно-правовыми актами администрации Пудожского муниципального района</t>
  </si>
  <si>
    <t>Направлять обращения в Росреестр о пересмотре кадастровой стоимости земельных участков</t>
  </si>
  <si>
    <t>Реструктуризация бюджетных кредитов</t>
  </si>
  <si>
    <t>Уменьшение начальной максимальной цены контракта</t>
  </si>
  <si>
    <t>Досрочное погашение кредитов кредитным организациям</t>
  </si>
  <si>
    <t>в т.ч. Субвенция</t>
  </si>
  <si>
    <t>Увеличение доходов за счет имущественных налогов</t>
  </si>
  <si>
    <t>Передача квартир в порядке приватизации, ввод в эксплуатацию и оформление права собственности на жилые дома</t>
  </si>
  <si>
    <t>Оформление земельных участков в собственность</t>
  </si>
  <si>
    <t>3.1</t>
  </si>
  <si>
    <t>3.2</t>
  </si>
  <si>
    <t>3.3</t>
  </si>
  <si>
    <t>Проведение ежемесячно торгов по продаже муниципального имущества, включенного в план приватизации, активизация работы по поиску потенциальных покупателей</t>
  </si>
  <si>
    <t>Оптимизация расходов на муниципальное управление</t>
  </si>
  <si>
    <t>1.1</t>
  </si>
  <si>
    <t>1.2</t>
  </si>
  <si>
    <t>пересмотр стажа включенного для расчета доплаты к пенсии</t>
  </si>
  <si>
    <t>2.1</t>
  </si>
  <si>
    <t>2.3</t>
  </si>
  <si>
    <t>2,5</t>
  </si>
  <si>
    <t>Увеличение количества зарегестрированных налогоплательщиков НДФЛ</t>
  </si>
  <si>
    <t>досрочное погашения кредитов</t>
  </si>
  <si>
    <t>Мероприятия, проводимые органом местного самоуправления в соответствии с «дорожной картой» по развитию сети образования</t>
  </si>
  <si>
    <t>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контрольных мероприятий</t>
  </si>
  <si>
    <t>Рассмотрение организаций на муниципальных комиссиях, подготовка предложений по рассмотрению организаций на республиканских комиссиях</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</si>
  <si>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</si>
  <si>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Направление информации в Межрайонную ИФНС России №9 по Республике Карелии</t>
  </si>
  <si>
    <t>да</t>
  </si>
  <si>
    <t>Проведение индивидуальной работы с руководителями организаций по увеличению уровня заработной платы наемных работников. Увеличение налоговой базы в результате создания новых рабочих мест на территории Пудожского муниципального района посредством взаимодействия с инвесторами при реализации проектов</t>
  </si>
  <si>
    <t>Взаимодействие с Управлением Росреестра, ИФНС в рамках осуществления муниципального земельного контроля, направленного на выявление земельных участков, используемых без неоформленных в установленном порядке документов</t>
  </si>
  <si>
    <t>Осуществление муниципального земельного контроля</t>
  </si>
  <si>
    <t>Осуществление проверок по муниципальному земельному контролю, выявление нарушений в части земельных отношений, направление материалов по выявленным нарушениям в Управление Федеральной службы государственной регистрации, кадастра и картографии по РК для принятия мер административного воздействия в рамках государственного земельного надзора</t>
  </si>
  <si>
    <t>Усиление работы по выявлению нарушений, связанных с использованием земельных участков не по целевому назначению, направление соответствующих материалов в ИФНС №9 по Республике Карелия в целях применения ставки земельного налога, соответствующей фактическому использованию земельных участков</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</si>
  <si>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</si>
  <si>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t>
  </si>
  <si>
    <t>Безвозмездные поступления от физических лиц и юридических лиц в рамках реализации программы поддержки местных инициатив граждан, ТОС, КГС проживающих в муниципальных образованиях</t>
  </si>
  <si>
    <t>Участие Администраций поселений в реализации проектов по поддержке местных инициатив граждан, ТОС, КГС и вовлечение доли юридических и физических лиц в реализацию проектов</t>
  </si>
  <si>
    <t>Передача полномочий  Авдеевского  сельских поселений району</t>
  </si>
  <si>
    <t>Оптимизация объемов финансового обеспечения деятельности органов местного самоуправления:- выведение непрофильных специалистов из числа муниципальных служащих;- приведение численности работников органов местного самоуправления и расходов на их содержание в соответствие с нормативными;-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</si>
  <si>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Отказ от здания МБУ ДО ДЮСШ (ул. Пионерская д.15), отказ от здания  музея на ул. Комсомольской с 01.09.19, отказ от помещений на втором этаже здания по ул. К.Маркса 67</t>
  </si>
  <si>
    <t>Оптимизация численности работников обслуживающего и вспомогательного персонала, непрофильных специалистов учреждений:- организация работы по нормированию труда в учреждениях;- передача несвойственных функций учреждений на аутсорсинг;- установка охранно-пожарной сигнализации</t>
  </si>
  <si>
    <t>Проведение нормирования труда.  Проведение расчетов по установке охранно-пожарной сигнализации ( сокращение 49 ставок сторожей)</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</si>
  <si>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t>
  </si>
  <si>
    <t>3,2</t>
  </si>
  <si>
    <t>Принятие мер технического характера по снижению потребления коммунальных ресурсов учреждениями</t>
  </si>
  <si>
    <t>Модернизация тепловых узлов с установкой энергоэффективной автоматики в 17 зданиях 11 образовательных учреждений</t>
  </si>
  <si>
    <t>Мероприятия по сокращению (предупреждению образования) просроченной дебиторской и просроченной кредиторской задолженности</t>
  </si>
  <si>
    <t>Анализ состояния просроченной дебиторской и просроченной кредиторской задолженности</t>
  </si>
  <si>
    <t>Инвентаризация дебиторской и кредиторской задолженности</t>
  </si>
  <si>
    <t>Определение условий предоставления межбюджетных трансфертов бюджетам поселений из бюджета муниципального образования «Пудожский муниципальный район» с учетом обеспечения органами местного самоуправления поселений мероприятий, направленных на погашение просроченной дебиторской и просроченной кредиторской задолженности</t>
  </si>
  <si>
    <t>Сокращение просроченной дебиторской и просроченной кредиторской задолженности</t>
  </si>
  <si>
    <t>Реализация соглашений с органами местного самоуправления –получателями дотаций на выравнивание бюджетной обеспеченности поселений, предусматривающих обязательства по сокращению (отсутствию) просроченной дебиторской и просроченной кредиторской задолженности</t>
  </si>
  <si>
    <t>Принятие мер обеспечивающих снижение просроченной дебиторской задолженности в отношении муниципальных учреждений при организации исполнения местных бюджетов</t>
  </si>
  <si>
    <t>Предупреждение образования просроченной дебиторской и просроченной кредиторской задолженности</t>
  </si>
  <si>
    <t>Контроль за сроками уплаты  доходов, администрируемых органами местного самоуправления (казенными учреждениями находящимися в их ведении) и сроками выполнения планов, графиков предоставления муниципальных услуг (работ); принятие решения об осуществлении отдельных закупок товаров, работ и услуг путем заключения договоров (муниципальных контрактов) без включения в них условия об авансовом платеже.</t>
  </si>
  <si>
    <t>Контроль за заключением муниципальными казенными учреждениями муниципальных договоров (контрактов) в пределах доведенных лимитов бюджетных обязательств</t>
  </si>
  <si>
    <t>да/нет</t>
  </si>
  <si>
    <t>не менее чем на 10</t>
  </si>
  <si>
    <t>тыс.руб</t>
  </si>
  <si>
    <t>Контроль за выполнением планов финансово-хозяйственной деятельности  муниципальными бюджетными  учреждениями</t>
  </si>
  <si>
    <t xml:space="preserve">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t>
  </si>
  <si>
    <t>Проведение работ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t>
  </si>
  <si>
    <t>Управление по ЖКХ и инфраструктуре администрации Пудожского муниципального района.</t>
  </si>
  <si>
    <t xml:space="preserve"> Да/нет</t>
  </si>
  <si>
    <t>Начальник отдела финансов и бухгалтерского учета</t>
  </si>
  <si>
    <t>2.2</t>
  </si>
  <si>
    <t>2.4.</t>
  </si>
  <si>
    <t>2.5.</t>
  </si>
  <si>
    <t>2.6.</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</si>
  <si>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</si>
  <si>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Проведение работы по выявлению неиспользуемого имущества в целях привлечения его в хозяйственный оборот (продажа, сдача в аренду)</t>
  </si>
  <si>
    <t>Сдача в аренду помещений, освободившихся после оптимизационных мероприятий по занимаемым площадям муниципальных учреждений</t>
  </si>
  <si>
    <t>3.4</t>
  </si>
  <si>
    <t>Определен режим работы детских садов в соответствии с потребностью. Закрытие  садов  на летний период, сокращение режима работы садов до 10 часов в день (сокращение 4,08 ставки воспитателей</t>
  </si>
  <si>
    <t>Снижение численности безработных граждан, зарегистрированных в органах службы занятости</t>
  </si>
  <si>
    <t>Выявление работодателей, выплачивающих заработную плату ниже прожиточного минимума;
проведение рейдов  в целях выявления работодателей, использующих труд наемных работников без оформления правоотношений, и физических лиц, занимающихся предпринимательской деятельностью без постановки на налоговый учет</t>
  </si>
  <si>
    <t>Формирование доходов консолидированного бюджета Республики Карелия за счет налогов, исчисление налоговой базы по которым осуществляется исходя из кадастровой стоимости объектов налогообложения</t>
  </si>
  <si>
    <t>Эффективность использования муниципального имущества</t>
  </si>
  <si>
    <t>Проведение ежеквартально торгов по продаже муниципального имущества включенного в план приватизации, активизация работы по поиску потенциальных покупателей</t>
  </si>
  <si>
    <t>Направление налогоплательщикам претензий, подготовка исковых заявлений, взыскание задолженности в судебном порядке, взаимодействие со службой судебных приставов, рассмотрение организаций должников перед бюджетом на по пополнению доходной части бюджета Пудожского муниципального района</t>
  </si>
  <si>
    <t>3.5</t>
  </si>
  <si>
    <t>3.6</t>
  </si>
  <si>
    <t>3.7</t>
  </si>
  <si>
    <t>3.8</t>
  </si>
  <si>
    <t>3.9</t>
  </si>
  <si>
    <t>Повышение качества администрирования неналоговых доходов</t>
  </si>
  <si>
    <t>Выявление неучтенных земельных участков , уточнение сведений о земельных участках, вовлечение их в хозяйственный оборот</t>
  </si>
  <si>
    <t xml:space="preserve">Актуализация правил землепользования и застройки в части приведения установленных градостроительным регламентом видов разрешенного использованияземельных участков в соответствие с видами разрешенного использования земельных участков, предусмотренными классификатором видов разрешенного использования земельных участков, утвержденных Приказом Минэкономразвития России от 01.09.2014 № 540 </t>
  </si>
  <si>
    <t>Проведение муниципального земельного контроля</t>
  </si>
  <si>
    <t>Внесение изменений в правила землепользования и застройки</t>
  </si>
  <si>
    <t>4.2</t>
  </si>
  <si>
    <t>4.3</t>
  </si>
  <si>
    <t>4.4</t>
  </si>
  <si>
    <t>4.5</t>
  </si>
  <si>
    <t>Реализация мероприятий по государственной поддержке малого и среднего предпринимательства ( в т.ч. поддержка субъектов малого и среднего предпринимательства в моногородах)</t>
  </si>
  <si>
    <t>Создание условий для обеспечения жителей услугами торговли</t>
  </si>
  <si>
    <t xml:space="preserve">Проведение работы  
по развитию предпринимательства в сфере сельского хозяйства
</t>
  </si>
  <si>
    <t>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t>
  </si>
  <si>
    <t xml:space="preserve">Актуализация нормативно- правовых актов в сфере торговли, регулирование ставок налогов и арендной платы за пользование помещениями объектами торговли, предоставление налоговых льгот  </t>
  </si>
  <si>
    <t>Да</t>
  </si>
  <si>
    <t>Больше 0</t>
  </si>
  <si>
    <t>нет</t>
  </si>
  <si>
    <t>4.6</t>
  </si>
  <si>
    <t>Количество вновь созданных субъектов МСП по виду деятельности «растениеводство и животноводство, охота и предоставление соответствующих услуг в этих областях»</t>
  </si>
  <si>
    <t>Кирилова Г.</t>
  </si>
  <si>
    <t>Проведение претензионно-исковой работы и  взысканию с арендаторов задолженности по арендной плате за земельные участки, государственная собственность на которые не разграничена в судебном порядке</t>
  </si>
  <si>
    <t>Ошонкова Надежда</t>
  </si>
  <si>
    <t>Дроздовская Мария</t>
  </si>
  <si>
    <t>Исполнитель</t>
  </si>
  <si>
    <t>Экономическая служба МКУ РЦ</t>
  </si>
  <si>
    <t>Экономическая служба МКУ РЦ ( указать в т.ч. За счет субвенции</t>
  </si>
  <si>
    <t>Экономическая служба МКУ РЦ (пересчитать также тепло за 1 месяц на новый тариф)</t>
  </si>
  <si>
    <t>МКУ РЦ</t>
  </si>
  <si>
    <t>Отдел финансов и бухгалтерского учета</t>
  </si>
  <si>
    <t>Отдел финансов и бухгалтерского учета, МКУ РЦ</t>
  </si>
  <si>
    <t>А.В. Ладыгин</t>
  </si>
  <si>
    <t>Наумова Юлия, Садовская Татьяна</t>
  </si>
  <si>
    <t xml:space="preserve">да </t>
  </si>
  <si>
    <t>Ю.С. Павлюх</t>
  </si>
  <si>
    <t>В 2020 году</t>
  </si>
  <si>
    <t>Наумова Юлия Александровна</t>
  </si>
  <si>
    <t>Маслова Ирина Григорьевнав</t>
  </si>
  <si>
    <t>Управление по ЖКХ (Амозова Валетина Юрьевна)</t>
  </si>
  <si>
    <t>Управление по ЖКХ (Фофанов Сергей  Алексеевич)</t>
  </si>
  <si>
    <t>Исполнитель                                                                                                                                          Павлюх Ю.С. 8-81452-51361</t>
  </si>
  <si>
    <t>70ед.</t>
  </si>
  <si>
    <t>(Проведение мероприятий по привлечению лиц, самовольно занимающих земельные участки (огороды, сенокосы, гаражи)  без оформленных в соответствии с законодательством земельно-правовых документов к гражданско-правовой ответственности и взысканию с них платы за фактическое пользование земельными участками)</t>
  </si>
  <si>
    <t>Управление по экономике и финансам Маслова Ирина</t>
  </si>
  <si>
    <t>Дмитриева Наталья</t>
  </si>
  <si>
    <t>отсутсвует</t>
  </si>
  <si>
    <t>На стадии заключения договоров(муниципальных контрактов) юридическа служба и контрактные управляющие МКУ РЦ  обеспечивают контроль за заключением муниципальных контрактов, иных договоров в пределах доведенных лимитов бюджетных обязательств (для муниципальных казенных учреждений) и в пределах плановых показателей по выплатам, утвержденных в установленном порядке планами финансово-хозяйственной деятельности  учреждений (для муниципальных бюджетных и автономных учреждений). Формируется план закупок в соответствии с утвержденными лимитами</t>
  </si>
  <si>
    <t>25.01.2021 со всеми  сельскими поселениями заключены соглашения на социально-экономическое развитие и оздоровлению муниципальных финансов поселения, определены целевые показатели и условия выполнения принимаемых обязательств</t>
  </si>
  <si>
    <t>2021 год</t>
  </si>
  <si>
    <r>
      <t>Реорганизация МКОУ ООШ Подпорожье (присоединение к СОШ п. Шальский)МКОУ ООШ Усть река (присоединение к СОШ п. Кривцы) , Объединение детских садов№4,№7,№45,№46 г. Пудожа путем присоединения к д/саду № 1, Создание Пяльмского образовательного комплекса в состав которого входит школы Авдеево, Куганаволок, Пудожгорский и Пяльма;
Объединение учреждений культуры г. Пудожа в КДЦ (Музей, ЦБС, Архив),</t>
    </r>
    <r>
      <rPr>
        <b/>
        <sz val="14"/>
        <rFont val="Times New Roman"/>
        <family val="1"/>
      </rPr>
      <t xml:space="preserve"> в 2021г. Реорганизация МБУ ДЮСШ путем присоединения к МБУ ДДТ</t>
    </r>
    <r>
      <rPr>
        <sz val="14"/>
        <rFont val="Times New Roman"/>
        <family val="1"/>
      </rPr>
      <t xml:space="preserve">
</t>
    </r>
  </si>
  <si>
    <t xml:space="preserve">28.02.2021 Погашен досрочно кредит на 1 млн. рублей </t>
  </si>
  <si>
    <t>КГС - 0; ППМИ,ТОС -пока не известно ,не заврешился конкурсный отбор</t>
  </si>
  <si>
    <t>МБУ "Пудожский вестник" - сокращение 0,5 ставки гл. бухгалтера-передача ведение бух. Учета в МКУ РЦ (на 2021г. - 12792*0,5*1,8*1,302*12=540 тыс. рублей)</t>
  </si>
  <si>
    <t>Реорганизация МКОУ ООШ Подпорожье (присоединение к СОШ п. Шальский)МКОУ ООШ Усть река (присоединение к СОШ п. Кривцы) , 2020 год, бюджетный эффект 2021 года - оптимизация 19,18 ставок в сумме 7526 рублей. ( в т.ч. По субвенции 5386,2 руб)</t>
  </si>
  <si>
    <t>Рассмотрение на Комиссии по вопросам исполнения требований трудового законодательства, в том числе в части своевременности и полноты выплаты заработной платы работодателей, выплачивающих заработную плату ниже прожиточного минимума, имеющих задолженность по  выплате заработной платы, не оформляющих правоотношения с наемными работниками. 
Постановка на налоговый учет физлиц, занимающихся предпринимательской деятельностью</t>
  </si>
  <si>
    <t>В 2020 году  22 земельных участков. Срок уплаты налога за 2020 год до 01.12 .21г</t>
  </si>
  <si>
    <t>В 2021 году проведено 33внеплановых проверки муниципального земельного контроля, по 23 проверкам выявлены нарушения.По11 проверкам за 2020 поступили штрафы в размере 55000 руб.</t>
  </si>
  <si>
    <t>Увеличение  поступлений в бюджет Пудожского муниципального района</t>
  </si>
  <si>
    <t xml:space="preserve">Глава пудожского муниципального района -глава администрации Пудожского муниципального района </t>
  </si>
  <si>
    <t>________________________________________</t>
  </si>
  <si>
    <t>_______________________________________</t>
  </si>
  <si>
    <t>Отсутствует просроченная кредиторская задолженности  и просроченная дебиторская задолженность муниципальных бюджетных  учреждений,  По состоянию на 01.05.2021 просроченная кредиторская задолженностьотсутствует.</t>
  </si>
  <si>
    <t>Одинцова Елена</t>
  </si>
  <si>
    <t>В 2021 г. запланировано продать 2 объекта муниципального имущества Пудожского муниципального района на общую сумму 1 240,0 тыс.руб. из них:639,2 тыс.руб на основании решения Арбитражного суда, 600,8 тыс.руб. объекты из программы приватизации. В 2021 г. запланировано продать 2 объекта муниципального имущества Пудожского городского поселения, включенного в план приватизации на общую сумму 838 тыс.руб.</t>
  </si>
  <si>
    <t>по состоянию на 01.07. 2021 года</t>
  </si>
  <si>
    <t>Находится  в службе судебных приставов 29 исполнительных производств.</t>
  </si>
  <si>
    <t>проведена инвентаризация на основании прказа № 56-0 от 03.11.20,57-0 от 03.11.2020,60-0 от 05.11.2020,61-0 от 05.11.2020,62-0 от 05.11.2020,63-0 от 05.11.2020,64-0, от 05.11.2020,66-0 от 05.11.2020,73-0 от 14.12.2020,.Погашение просроченной кредиторской задолженности в сумме 196 548,52 рублей , в том числе  :                                                   МКОУ ООШ п. Водла в сумме 24691,66 рублей до 01.03.2021                                                                                       МКОУ ООШ п. Пудожгорский в сумме25258,56 рублей до 01.03.2021                                                                                        МКОУ СОШ № 3 в сумме 44500 рублей до 01.03.2021                    МКОУ СОШ д. Авдеево в сумме 19500 рублей : до 01.03.2021 11500рублей ;до 01.07.2021- 8000 рублей                          МКОУ ЦПМСС в сумме 34248,23 рублей до 01.11.2021 г     МКОУ ООШ д. Шальский в сумме 48350,07 рублей : до 01.03.2021 37000рублей ;до 01.10.2021 11350,07 рублей /                                                                                          По состоянимю на 01.07.2021 просроченная кредиторская задолженность отсутсвует.</t>
  </si>
  <si>
    <t>Приобретение модульной котельной и установка в здании МБУ Районный культурно-досуговый центр до 31.12.2021г.</t>
  </si>
  <si>
    <t>По состоянию на 01.07.2021 - возбуждено исполнительных производств в количестве 19 шт на сумму 153564 руб. 51 коп.. Взыскано по ИП 191017 руб. 80 коп. В судебный участок отправлено 40 заявлений на сумму 361132 руб. 41 коп, из них 24 вынесено судебных приказа на сумму 230637 руб. 43 коп. и  отправлено в службу судебных приставов о возбуждении ИП.</t>
  </si>
  <si>
    <t>Оценка эффективности налоговых расходов проведена.</t>
  </si>
  <si>
    <t>На территории Пудожского муниципального района в 2021 году планируется проведение 80 проверок муниципального земельного контроля с 01.05.2021г.
По проверкам за 2020г. поступило 55 000 рублей (11 оплаченных штрафов по 5000 рублей)
За 2021 год проведено 33 проверки, по 23 проверкам выявлены нарушения.
1 человек привел в соответствие площадь было 1572м2, стало 1500м2, земельный налог не
увеличится, оплачен штраф 5000 руб.
По 11 человекам ведутся работы по межеванию, будет увеличена площадь земельных
участков(данных на сколько увеличена площадь пока нет, нет возможности высчитать налог)</t>
  </si>
  <si>
    <t>По состоянию на 01.01.2021г. Численность безработных составила 523 человека, или 6,3 % от активного населения ,По состоянию на 01 августа 2021 года численность безработных граждан составила  348 человек, уровень безработицы – 4,5 %</t>
  </si>
  <si>
    <t>Конкурс планируется провести в 3 квартале 2021г. Софинансирование программ  с местного бюджета составит по району 100,0 тыс.руб., по городу 400,0 тыс.руб.</t>
  </si>
  <si>
    <t>Вновь созданных субъектов МСП по виду деятельности «растениеводство и животноводство, охота и предоставление соответствующих услуг в этих областях» по состоянию на 10.08.2021г. - нет.</t>
  </si>
  <si>
    <t>По состоянию на 01.08.2021 г. на территории Пудожского муниципального района  выделено под нестационарную торговую сеть 60 мест  с площадью 1174кв.м., заключено 6 договоров с площадью 584 кв.м.  Гражданам,  ведущим крестьянско-фермерские и личные подсобные хозяйства, занимающиеся садоводством, огородничеством, животноводством выделяется в г. Пудоже - 5 торговых мест с площадью 30 кв.м.</t>
  </si>
  <si>
    <t>По состоянию на 01.08.2021г. в течение 2021 года на территории Пудожского мунципального района в сфере сельского хозяйтсва созданы 1 ИП (ИП Бояринов С.А. и 1 ООО (ООО "Агроресурс").</t>
  </si>
  <si>
    <t>На 01.08.2021 г. проведено 7 заседаний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занятости граждан предпенсионного возраста. Всего на заседаниях были рассмотрен 179 участников, в том числе 64 физических лица, 85 индивидуальных предпринимателя, 30 юридических лиц  Общая задолженность налогоплательщиков:13727,17 тыс. руб. Присутствовали на заседании - 6, рассмотрены по предоставленной информации - 20. Полностью погасили задолженность - 31 налогоплатещиков.</t>
  </si>
  <si>
    <t>По состянию на 01.08.2021г. в рамках деятельности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граждан предпенсионного возраста были рассмотрены 6 ИП, 12 организаций по вопросу увеличения заработной платы. О повыщении заработной платы работникам отчитались 3 организации и 1 ИП : ООО "Лес Трейд", ООО "Ритм", ООО "Рента", ИП Винникова Н.В.</t>
  </si>
  <si>
    <t>Передано в собственность граждан в порядке приватизации на 01.08.2021 г. 8 квартир. Срок уплаты налога за 2021 год до 01.12 .22 г. Бюджетный эффект ожидается по итогам 2022 г.</t>
  </si>
  <si>
    <t>На 01.08.2021 г. не сдано в аренду помещений, освободившихся после оптимизационных мероприятий по занимаемым площадям муниципальных учреждений</t>
  </si>
  <si>
    <t>На 01.08.2021 г. направлено 202 претезионных письма по аренде земельных участков, государственная собственность на которые не разграничена на общую сумму 1032,0 тыс.руб. На 01.08.2021 г. по аренде муниципального имущества направлено 5 претензионных письма на общую сумму 93,1 тыс.руб.</t>
  </si>
  <si>
    <t>На 01.08.2021 г. продано: нежилое здание (клуб), находящийся в муниципальной собственности Пудожского городского поселения, расположенное по адресу: Пудожский район, п. Колово, ул. Гагарина, д.7,  здание мастерских (комплекс - 2 здания), находящийся в муниципальной собственности Пудожского городского поселения, расположенное по адресу: г. Пудож, ул. Пионерская, д.85Г, а также нежилое здание (ДЮСШ), в том числе земельный участок, находящийся под ним, находящийся в муниципальной собственности Пудожского муниципального района, расположенное по адресу: г. Пудож, ул. Пионерская, д.15А, общая сумма дохода составила 1323 тыс.руб. А также в мае 2021 г. продан земельный участок, находящийся в муницпальной собственности Пудожского городского поселения, расположенный по адресу: г. Пудож, ул. Карла Маркса, д.37А с рассрочкой платежа, сумма дохода составит 97,0 тыс.руб.</t>
  </si>
  <si>
    <t>На 01.08.2021 г. оплачено по 169 претензии по аренде земельных участков, государственная собственность на которые не разграничена на общую сумму 401,6 тыс.руб. На 01.08.2021 г. оплачено по 4 претензиям по аренде муниципального имущества на общую сумму 70,0 тыс.руб.</t>
  </si>
  <si>
    <t>На 01.08..2021 Проведено 11 заседаний комиссии , начислено 17 штрафов на сумму 20,6 тыс. рублей, взыскан 22 штраф на сумму 19,6 тыс. рублей</t>
  </si>
  <si>
    <t xml:space="preserve">Всего на территории района по состоянию на 01.08.2021 год вновь зарегистрированных субъектов МСП составило 54 чел. в т.ч.: 5 (ООО) юридических лица и 49 индивидуальных предпринимателя </t>
  </si>
  <si>
    <t>На 01.08.2021 просроченная кредиторская задолженность отсутсвует</t>
  </si>
  <si>
    <t>просроченной дебиторской задолженности по администрируемым доходам снижение на 39%  (Неа 01.01.2021 2175,3 тыс. руб, на 01.08.2021 - 1373,6 тыс. рублей)</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</si>
</sst>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68">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6"/>
      <name val="Times New Roman"/>
      <family val="1"/>
    </font>
    <font>
      <i/>
      <sz val="16"/>
      <name val="Times New Roman"/>
      <family val="1"/>
    </font>
    <font>
      <i/>
      <u val="single"/>
      <sz val="16"/>
      <name val="Times New Roman"/>
      <family val="1"/>
    </font>
    <font>
      <u val="single"/>
      <sz val="14"/>
      <name val="Times New Roman"/>
      <family val="1"/>
    </font>
    <font>
      <b/>
      <sz val="20"/>
      <name val="Times New Roman"/>
      <family val="1"/>
    </font>
    <font>
      <sz val="14"/>
      <color indexed="8"/>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Calibri"/>
      <family val="2"/>
    </font>
    <font>
      <sz val="10"/>
      <color indexed="8"/>
      <name val="Times New Roman"/>
      <family val="1"/>
    </font>
    <font>
      <sz val="16"/>
      <color indexed="8"/>
      <name val="Calibri"/>
      <family val="2"/>
    </font>
    <font>
      <sz val="13"/>
      <color indexed="8"/>
      <name val="Times New Roman"/>
      <family val="1"/>
    </font>
    <font>
      <sz val="20"/>
      <color indexed="8"/>
      <name val="Calibri"/>
      <family val="2"/>
    </font>
    <font>
      <sz val="16"/>
      <name val="Calibri"/>
      <family val="2"/>
    </font>
    <font>
      <sz val="14"/>
      <name val="Calibri"/>
      <family val="2"/>
    </font>
    <font>
      <sz val="2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b/>
      <sz val="14"/>
      <color rgb="FF000000"/>
      <name val="Times New Roman"/>
      <family val="1"/>
    </font>
    <font>
      <b/>
      <sz val="14"/>
      <color theme="1"/>
      <name val="Times New Roman"/>
      <family val="1"/>
    </font>
    <font>
      <sz val="14"/>
      <color theme="1"/>
      <name val="Calibri"/>
      <family val="2"/>
    </font>
    <font>
      <sz val="10"/>
      <color theme="1"/>
      <name val="Times New Roman"/>
      <family val="1"/>
    </font>
    <font>
      <sz val="16"/>
      <color theme="1"/>
      <name val="Calibri"/>
      <family val="2"/>
    </font>
    <font>
      <sz val="13"/>
      <color theme="1"/>
      <name val="Times New Roman"/>
      <family val="1"/>
    </font>
    <font>
      <sz val="20"/>
      <color theme="1"/>
      <name val="Calibri"/>
      <family val="2"/>
    </font>
    <font>
      <sz val="2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bottom style="thin"/>
    </border>
    <border>
      <left style="thin"/>
      <right style="thin"/>
      <top/>
      <bottom style="thin"/>
    </border>
    <border>
      <left/>
      <right style="thin"/>
      <top style="thin"/>
      <bottom style="thin"/>
    </border>
    <border>
      <left style="thin"/>
      <right style="thin"/>
      <top style="thin"/>
      <bottom/>
    </border>
    <border>
      <left style="thin"/>
      <right/>
      <top style="thin"/>
      <bottom style="thin"/>
    </border>
    <border>
      <left style="thin"/>
      <right style="thin"/>
      <top style="thin"/>
      <bottom style="medium"/>
    </border>
    <border>
      <left/>
      <right style="thin"/>
      <top/>
      <bottom style="medium"/>
    </border>
    <border>
      <left style="thin"/>
      <right>
        <color indexed="63"/>
      </right>
      <top/>
      <bottom style="thin"/>
    </border>
    <border>
      <left style="medium"/>
      <right style="medium"/>
      <top/>
      <bottom style="medium"/>
    </border>
    <border>
      <left style="medium"/>
      <right style="medium"/>
      <top style="medium"/>
      <bottom style="medium"/>
    </border>
    <border>
      <left/>
      <right style="medium"/>
      <top/>
      <bottom style="medium"/>
    </border>
    <border>
      <left/>
      <right style="medium"/>
      <top/>
      <bottom/>
    </border>
    <border>
      <left style="thin"/>
      <right>
        <color indexed="63"/>
      </right>
      <top style="thin"/>
      <bottom style="medium"/>
    </border>
    <border>
      <left style="medium"/>
      <right style="thin"/>
      <top style="thin"/>
      <bottom style="medium"/>
    </border>
    <border>
      <left style="thin"/>
      <right style="thin"/>
      <top/>
      <bottom/>
    </border>
    <border>
      <left style="medium"/>
      <right style="medium"/>
      <top style="medium"/>
      <bottom/>
    </border>
    <border>
      <left style="medium"/>
      <right/>
      <top style="medium"/>
      <bottom style="medium"/>
    </border>
    <border>
      <left/>
      <right/>
      <top style="medium"/>
      <bottom style="medium"/>
    </border>
    <border>
      <left>
        <color indexed="63"/>
      </left>
      <right style="thin"/>
      <top style="medium"/>
      <bottom style="medium"/>
    </border>
    <border>
      <left>
        <color indexed="63"/>
      </left>
      <right>
        <color indexed="63"/>
      </right>
      <top style="medium"/>
      <bottom>
        <color indexed="63"/>
      </bottom>
    </border>
    <border>
      <left style="medium"/>
      <right style="thin"/>
      <top style="medium"/>
      <bottom/>
    </border>
    <border>
      <left style="medium"/>
      <right style="thin"/>
      <top/>
      <bottom/>
    </border>
    <border>
      <left style="medium"/>
      <right style="thin"/>
      <top/>
      <bottom style="medium"/>
    </border>
    <border>
      <left style="thin"/>
      <right style="thin"/>
      <top style="medium"/>
      <bottom style="thin"/>
    </border>
    <border>
      <left style="thin"/>
      <right style="thin"/>
      <top/>
      <bottom style="medium"/>
    </border>
    <border>
      <left style="thin"/>
      <right>
        <color indexed="63"/>
      </right>
      <top style="medium"/>
      <bottom style="thin"/>
    </border>
    <border>
      <left style="thin"/>
      <right>
        <color indexed="63"/>
      </right>
      <top style="thin"/>
      <bottom/>
    </border>
    <border>
      <left style="thin"/>
      <right>
        <color indexed="63"/>
      </right>
      <top/>
      <bottom style="medium"/>
    </border>
    <border>
      <left style="thin"/>
      <right style="thin"/>
      <top style="medium"/>
      <bottom/>
    </border>
    <border>
      <left>
        <color indexed="63"/>
      </left>
      <right style="thin"/>
      <top style="thin"/>
      <bottom>
        <color indexed="63"/>
      </bottom>
    </border>
    <border>
      <left>
        <color indexed="63"/>
      </left>
      <right style="thin"/>
      <top>
        <color indexed="63"/>
      </top>
      <bottom style="thin"/>
    </border>
    <border>
      <left style="medium"/>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Font="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8" fillId="0" borderId="10" xfId="55" applyFont="1" applyFill="1" applyBorder="1" applyAlignment="1">
      <alignment vertical="center" wrapText="1"/>
      <protection/>
    </xf>
    <xf numFmtId="172" fontId="2"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top" wrapText="1"/>
    </xf>
    <xf numFmtId="172" fontId="58" fillId="0" borderId="10" xfId="55" applyNumberFormat="1" applyFont="1" applyFill="1" applyBorder="1" applyAlignment="1">
      <alignment horizontal="center" vertical="center" wrapText="1"/>
      <protection/>
    </xf>
    <xf numFmtId="172" fontId="59"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 fillId="0" borderId="12"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72" fontId="60" fillId="0" borderId="10" xfId="0" applyNumberFormat="1" applyFont="1" applyFill="1" applyBorder="1" applyAlignment="1">
      <alignment horizontal="center" vertical="center" wrapText="1"/>
    </xf>
    <xf numFmtId="0" fontId="58" fillId="0" borderId="14" xfId="55" applyFont="1" applyFill="1" applyBorder="1" applyAlignment="1">
      <alignment vertical="center" wrapText="1"/>
      <protection/>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8" fillId="0" borderId="13" xfId="55" applyFont="1" applyFill="1" applyBorder="1" applyAlignment="1">
      <alignment vertical="center" wrapText="1"/>
      <protection/>
    </xf>
    <xf numFmtId="0" fontId="2"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8" fillId="0" borderId="10" xfId="0" applyFont="1" applyFill="1" applyBorder="1" applyAlignment="1">
      <alignment wrapText="1"/>
    </xf>
    <xf numFmtId="0" fontId="58" fillId="0" borderId="0" xfId="0" applyFont="1" applyFill="1" applyAlignment="1">
      <alignment wrapText="1"/>
    </xf>
    <xf numFmtId="0" fontId="59" fillId="0" borderId="10" xfId="0" applyFont="1" applyFill="1" applyBorder="1" applyAlignment="1">
      <alignment horizontal="justify" vertical="center" wrapText="1"/>
    </xf>
    <xf numFmtId="0" fontId="59" fillId="0" borderId="10" xfId="0" applyFont="1" applyFill="1" applyBorder="1" applyAlignment="1">
      <alignment vertical="center" wrapText="1"/>
    </xf>
    <xf numFmtId="0" fontId="59" fillId="0" borderId="13" xfId="0" applyFont="1" applyFill="1" applyBorder="1" applyAlignment="1">
      <alignment vertical="center" wrapText="1"/>
    </xf>
    <xf numFmtId="0" fontId="61" fillId="0" borderId="10" xfId="0" applyFont="1" applyFill="1" applyBorder="1" applyAlignment="1">
      <alignment wrapText="1"/>
    </xf>
    <xf numFmtId="0" fontId="5" fillId="0" borderId="10" xfId="0" applyFont="1" applyFill="1" applyBorder="1" applyAlignment="1">
      <alignment horizontal="left" wrapText="1"/>
    </xf>
    <xf numFmtId="0" fontId="6" fillId="0" borderId="10" xfId="0" applyNumberFormat="1"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0" xfId="0" applyFont="1" applyFill="1" applyAlignment="1">
      <alignment horizontal="justify" vertical="center" wrapText="1"/>
    </xf>
    <xf numFmtId="0" fontId="58"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172" fontId="3" fillId="0" borderId="13" xfId="0" applyNumberFormat="1"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11" xfId="0" applyFont="1" applyFill="1" applyBorder="1" applyAlignment="1">
      <alignment horizontal="left" vertical="center" wrapText="1"/>
    </xf>
    <xf numFmtId="172" fontId="3" fillId="0" borderId="10" xfId="0"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ill="1" applyBorder="1" applyAlignment="1">
      <alignment/>
    </xf>
    <xf numFmtId="0" fontId="58" fillId="0" borderId="10" xfId="0" applyFont="1" applyFill="1" applyBorder="1" applyAlignment="1">
      <alignment horizontal="left" wrapText="1"/>
    </xf>
    <xf numFmtId="0" fontId="58" fillId="0" borderId="13" xfId="0" applyFont="1" applyFill="1" applyBorder="1" applyAlignment="1">
      <alignment wrapText="1"/>
    </xf>
    <xf numFmtId="0" fontId="58" fillId="0" borderId="13" xfId="0" applyFont="1" applyFill="1" applyBorder="1" applyAlignment="1">
      <alignment horizontal="left" wrapText="1"/>
    </xf>
    <xf numFmtId="0" fontId="63" fillId="0" borderId="10" xfId="0" applyFont="1" applyFill="1" applyBorder="1" applyAlignment="1">
      <alignment vertical="top" wrapText="1"/>
    </xf>
    <xf numFmtId="0" fontId="12" fillId="0" borderId="10" xfId="0" applyFont="1" applyFill="1" applyBorder="1" applyAlignment="1">
      <alignment vertical="top" wrapText="1"/>
    </xf>
    <xf numFmtId="0" fontId="58" fillId="0" borderId="10" xfId="0" applyFont="1" applyFill="1" applyBorder="1" applyAlignment="1">
      <alignment horizontal="center" vertical="center" wrapText="1"/>
    </xf>
    <xf numFmtId="9" fontId="64" fillId="0" borderId="10" xfId="0" applyNumberFormat="1" applyFont="1" applyFill="1" applyBorder="1" applyAlignment="1">
      <alignment horizontal="center" vertical="center" wrapText="1"/>
    </xf>
    <xf numFmtId="0" fontId="63" fillId="0" borderId="10" xfId="0" applyFont="1" applyFill="1" applyBorder="1" applyAlignment="1">
      <alignment horizontal="right" vertical="top" wrapText="1"/>
    </xf>
    <xf numFmtId="0" fontId="65" fillId="0" borderId="10" xfId="0" applyFont="1" applyFill="1" applyBorder="1" applyAlignment="1">
      <alignment horizontal="left" vertical="top" wrapText="1"/>
    </xf>
    <xf numFmtId="0" fontId="66" fillId="0" borderId="13" xfId="0" applyFont="1" applyFill="1" applyBorder="1" applyAlignment="1">
      <alignment horizontal="left" vertical="center" wrapText="1"/>
    </xf>
    <xf numFmtId="0" fontId="63" fillId="0" borderId="20" xfId="0" applyFont="1" applyFill="1" applyBorder="1" applyAlignment="1">
      <alignment horizontal="right" vertical="top" wrapText="1"/>
    </xf>
    <xf numFmtId="0" fontId="58" fillId="0" borderId="21" xfId="0" applyFont="1" applyFill="1" applyBorder="1" applyAlignment="1">
      <alignment horizontal="right" vertical="top" wrapText="1"/>
    </xf>
    <xf numFmtId="0" fontId="2" fillId="0" borderId="11"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58" fillId="0" borderId="22" xfId="0" applyFont="1" applyFill="1" applyBorder="1" applyAlignment="1">
      <alignment horizontal="left" vertical="top" wrapText="1"/>
    </xf>
    <xf numFmtId="0" fontId="58" fillId="0" borderId="22" xfId="0" applyFont="1" applyFill="1" applyBorder="1" applyAlignment="1">
      <alignment horizontal="right" vertical="top" wrapText="1"/>
    </xf>
    <xf numFmtId="0" fontId="11" fillId="0" borderId="22" xfId="0" applyFont="1" applyFill="1" applyBorder="1" applyAlignment="1">
      <alignment horizontal="left" vertical="top" wrapText="1"/>
    </xf>
    <xf numFmtId="0" fontId="58" fillId="0" borderId="23" xfId="0" applyFont="1" applyFill="1" applyBorder="1" applyAlignment="1">
      <alignment horizontal="right" vertical="top" wrapText="1"/>
    </xf>
    <xf numFmtId="0" fontId="11" fillId="0" borderId="23" xfId="0" applyFont="1" applyFill="1" applyBorder="1" applyAlignment="1">
      <alignment horizontal="left" vertical="top" wrapText="1"/>
    </xf>
    <xf numFmtId="0" fontId="59" fillId="0" borderId="0" xfId="0" applyFont="1" applyFill="1" applyAlignment="1">
      <alignment vertical="top" wrapText="1"/>
    </xf>
    <xf numFmtId="177" fontId="3"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vertical="center" wrapText="1"/>
    </xf>
    <xf numFmtId="0" fontId="58" fillId="0" borderId="23" xfId="0" applyFont="1" applyFill="1" applyBorder="1" applyAlignment="1">
      <alignment horizontal="left" vertical="top" wrapText="1"/>
    </xf>
    <xf numFmtId="0" fontId="2" fillId="0" borderId="12" xfId="0" applyFont="1" applyFill="1" applyBorder="1" applyAlignment="1">
      <alignment vertical="center" wrapText="1"/>
    </xf>
    <xf numFmtId="49" fontId="2" fillId="0" borderId="13" xfId="0" applyNumberFormat="1" applyFont="1" applyFill="1" applyBorder="1" applyAlignment="1">
      <alignment vertical="center" wrapText="1"/>
    </xf>
    <xf numFmtId="0" fontId="37" fillId="0" borderId="11" xfId="0" applyFont="1" applyFill="1" applyBorder="1" applyAlignment="1">
      <alignment wrapText="1"/>
    </xf>
    <xf numFmtId="0" fontId="37" fillId="0" borderId="0" xfId="0" applyFont="1" applyFill="1" applyAlignment="1">
      <alignment wrapText="1"/>
    </xf>
    <xf numFmtId="0" fontId="6" fillId="0" borderId="10" xfId="0" applyFont="1" applyFill="1" applyBorder="1" applyAlignment="1">
      <alignment horizontal="right"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72" fontId="6" fillId="0" borderId="10" xfId="0" applyNumberFormat="1" applyFont="1" applyFill="1" applyBorder="1" applyAlignment="1">
      <alignment horizontal="center" vertical="center" wrapText="1"/>
    </xf>
    <xf numFmtId="0" fontId="2" fillId="0" borderId="11" xfId="0" applyFont="1" applyFill="1" applyBorder="1" applyAlignment="1">
      <alignment wrapText="1"/>
    </xf>
    <xf numFmtId="0" fontId="38" fillId="0" borderId="0" xfId="0" applyFont="1" applyFill="1" applyAlignment="1">
      <alignment wrapText="1"/>
    </xf>
    <xf numFmtId="9" fontId="2" fillId="0" borderId="16" xfId="0" applyNumberFormat="1" applyFont="1" applyFill="1" applyBorder="1" applyAlignment="1">
      <alignment horizontal="center" vertical="center" wrapText="1"/>
    </xf>
    <xf numFmtId="0" fontId="2" fillId="0" borderId="11" xfId="0" applyFont="1" applyFill="1" applyBorder="1" applyAlignment="1">
      <alignment horizontal="right" wrapText="1"/>
    </xf>
    <xf numFmtId="172" fontId="2" fillId="0" borderId="14" xfId="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right"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58" fillId="0" borderId="0" xfId="0" applyFont="1" applyFill="1" applyAlignment="1">
      <alignment horizontal="center" vertical="center" wrapText="1"/>
    </xf>
    <xf numFmtId="0" fontId="2" fillId="0" borderId="0" xfId="0" applyFont="1" applyFill="1" applyAlignment="1">
      <alignment horizontal="center" vertical="center" wrapText="1"/>
    </xf>
    <xf numFmtId="0" fontId="67" fillId="0" borderId="15" xfId="0" applyFont="1" applyFill="1" applyBorder="1" applyAlignment="1">
      <alignment horizontal="left" vertical="center" wrapText="1"/>
    </xf>
    <xf numFmtId="0" fontId="67" fillId="0" borderId="26"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2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5" fillId="0" borderId="0" xfId="0" applyFont="1" applyFill="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3" fillId="0" borderId="3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13" xfId="0" applyFill="1" applyBorder="1" applyAlignment="1">
      <alignment horizontal="center" vertical="center" wrapText="1"/>
    </xf>
    <xf numFmtId="172" fontId="2" fillId="0" borderId="15"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13" xfId="0" applyFont="1" applyFill="1" applyBorder="1" applyAlignment="1">
      <alignment horizontal="center" vertical="top" wrapText="1"/>
    </xf>
    <xf numFmtId="0" fontId="3" fillId="0" borderId="40"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24"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43" xfId="0" applyFont="1" applyFill="1" applyBorder="1" applyAlignment="1">
      <alignment horizontal="right" wrapText="1"/>
    </xf>
    <xf numFmtId="0" fontId="5" fillId="0" borderId="44" xfId="0" applyFont="1" applyFill="1" applyBorder="1" applyAlignment="1">
      <alignment horizontal="right" wrapText="1"/>
    </xf>
    <xf numFmtId="0" fontId="5" fillId="0" borderId="14" xfId="0" applyFont="1" applyFill="1" applyBorder="1" applyAlignment="1">
      <alignment horizontal="right" wrapText="1"/>
    </xf>
    <xf numFmtId="0" fontId="2" fillId="0" borderId="26" xfId="0" applyFont="1" applyFill="1" applyBorder="1" applyAlignment="1">
      <alignment horizontal="left" vertical="center" wrapText="1"/>
    </xf>
    <xf numFmtId="0" fontId="58" fillId="0" borderId="15" xfId="0" applyFont="1" applyFill="1" applyBorder="1" applyAlignment="1">
      <alignment horizontal="center" vertical="center" wrapText="1"/>
    </xf>
    <xf numFmtId="0" fontId="58" fillId="0" borderId="13"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42"/>
  <sheetViews>
    <sheetView tabSelected="1" view="pageBreakPreview" zoomScale="60" zoomScaleNormal="60" workbookViewId="0" topLeftCell="A123">
      <selection activeCell="E125" sqref="E125"/>
    </sheetView>
  </sheetViews>
  <sheetFormatPr defaultColWidth="9.140625" defaultRowHeight="15"/>
  <cols>
    <col min="1" max="1" width="9.140625" style="4" customWidth="1"/>
    <col min="2" max="2" width="12.28125" style="4" customWidth="1"/>
    <col min="3" max="3" width="63.00390625" style="41" customWidth="1"/>
    <col min="4" max="4" width="57.8515625" style="41" customWidth="1"/>
    <col min="5" max="5" width="61.57421875" style="41" customWidth="1"/>
    <col min="6" max="6" width="14.140625" style="41" customWidth="1"/>
    <col min="7" max="7" width="15.28125" style="4" customWidth="1"/>
    <col min="8" max="8" width="13.8515625" style="4" customWidth="1"/>
    <col min="9" max="9" width="12.7109375" style="4" customWidth="1"/>
    <col min="10" max="10" width="96.28125" style="4" customWidth="1"/>
    <col min="11" max="16384" width="9.140625" style="4" customWidth="1"/>
  </cols>
  <sheetData>
    <row r="1" spans="1:9" ht="20.25" customHeight="1">
      <c r="A1" s="126" t="s">
        <v>115</v>
      </c>
      <c r="B1" s="126"/>
      <c r="C1" s="126"/>
      <c r="D1" s="126"/>
      <c r="E1" s="126"/>
      <c r="F1" s="126"/>
      <c r="G1" s="126"/>
      <c r="H1" s="126"/>
      <c r="I1" s="126"/>
    </row>
    <row r="2" spans="1:9" ht="20.25" customHeight="1">
      <c r="A2" s="126" t="s">
        <v>117</v>
      </c>
      <c r="B2" s="126"/>
      <c r="C2" s="126"/>
      <c r="D2" s="126"/>
      <c r="E2" s="126"/>
      <c r="F2" s="126"/>
      <c r="G2" s="126"/>
      <c r="H2" s="126"/>
      <c r="I2" s="126"/>
    </row>
    <row r="3" spans="1:9" ht="20.25" customHeight="1">
      <c r="A3" s="126" t="s">
        <v>278</v>
      </c>
      <c r="B3" s="126"/>
      <c r="C3" s="126"/>
      <c r="D3" s="126"/>
      <c r="E3" s="126"/>
      <c r="F3" s="126"/>
      <c r="G3" s="126"/>
      <c r="H3" s="126"/>
      <c r="I3" s="126"/>
    </row>
    <row r="4" spans="1:9" ht="20.25" customHeight="1">
      <c r="A4" s="131" t="s">
        <v>86</v>
      </c>
      <c r="B4" s="131"/>
      <c r="C4" s="131"/>
      <c r="D4" s="131"/>
      <c r="E4" s="131"/>
      <c r="F4" s="131"/>
      <c r="G4" s="131"/>
      <c r="H4" s="131"/>
      <c r="I4" s="131"/>
    </row>
    <row r="5" spans="1:9" ht="20.25" customHeight="1">
      <c r="A5" s="131" t="s">
        <v>104</v>
      </c>
      <c r="B5" s="131"/>
      <c r="C5" s="131"/>
      <c r="D5" s="131"/>
      <c r="E5" s="131"/>
      <c r="F5" s="131"/>
      <c r="G5" s="131"/>
      <c r="H5" s="131"/>
      <c r="I5" s="131"/>
    </row>
    <row r="6" spans="1:9" ht="20.25" customHeight="1">
      <c r="A6" s="131" t="s">
        <v>87</v>
      </c>
      <c r="B6" s="131"/>
      <c r="C6" s="131"/>
      <c r="D6" s="131"/>
      <c r="E6" s="131"/>
      <c r="F6" s="131"/>
      <c r="G6" s="131"/>
      <c r="H6" s="131"/>
      <c r="I6" s="131"/>
    </row>
    <row r="7" spans="2:15" ht="21" thickBot="1">
      <c r="B7" s="130"/>
      <c r="C7" s="130"/>
      <c r="D7" s="130"/>
      <c r="E7" s="130"/>
      <c r="F7" s="130"/>
      <c r="G7" s="130"/>
      <c r="H7" s="130"/>
      <c r="I7" s="130"/>
      <c r="J7" s="3"/>
      <c r="K7" s="3"/>
      <c r="L7" s="3"/>
      <c r="M7" s="3"/>
      <c r="N7" s="3"/>
      <c r="O7" s="3"/>
    </row>
    <row r="8" spans="1:10" s="3" customFormat="1" ht="18.75">
      <c r="A8" s="127" t="s">
        <v>1</v>
      </c>
      <c r="B8" s="153" t="s">
        <v>97</v>
      </c>
      <c r="C8" s="132" t="s">
        <v>2</v>
      </c>
      <c r="D8" s="132"/>
      <c r="E8" s="153" t="s">
        <v>95</v>
      </c>
      <c r="F8" s="132" t="s">
        <v>93</v>
      </c>
      <c r="G8" s="132"/>
      <c r="H8" s="132"/>
      <c r="I8" s="138"/>
      <c r="J8" s="162" t="s">
        <v>238</v>
      </c>
    </row>
    <row r="9" spans="1:10" s="3" customFormat="1" ht="39" customHeight="1">
      <c r="A9" s="128"/>
      <c r="B9" s="136"/>
      <c r="C9" s="133"/>
      <c r="D9" s="133"/>
      <c r="E9" s="136"/>
      <c r="F9" s="145" t="s">
        <v>89</v>
      </c>
      <c r="G9" s="146"/>
      <c r="H9" s="133" t="s">
        <v>91</v>
      </c>
      <c r="I9" s="145"/>
      <c r="J9" s="136"/>
    </row>
    <row r="10" spans="1:10" s="3" customFormat="1" ht="21.75" customHeight="1">
      <c r="A10" s="128"/>
      <c r="B10" s="136"/>
      <c r="C10" s="115" t="s">
        <v>99</v>
      </c>
      <c r="D10" s="115" t="s">
        <v>100</v>
      </c>
      <c r="E10" s="136"/>
      <c r="F10" s="115" t="s">
        <v>88</v>
      </c>
      <c r="G10" s="45" t="s">
        <v>90</v>
      </c>
      <c r="H10" s="115" t="s">
        <v>94</v>
      </c>
      <c r="I10" s="139" t="s">
        <v>92</v>
      </c>
      <c r="J10" s="136"/>
    </row>
    <row r="11" spans="1:10" s="3" customFormat="1" ht="21.75" customHeight="1" thickBot="1">
      <c r="A11" s="129"/>
      <c r="B11" s="137"/>
      <c r="C11" s="135"/>
      <c r="D11" s="135"/>
      <c r="E11" s="137"/>
      <c r="F11" s="135"/>
      <c r="G11" s="46" t="s">
        <v>262</v>
      </c>
      <c r="H11" s="135"/>
      <c r="I11" s="140"/>
      <c r="J11" s="163"/>
    </row>
    <row r="12" spans="1:10" s="3" customFormat="1" ht="33.75" customHeight="1" thickBot="1">
      <c r="A12" s="120" t="s">
        <v>106</v>
      </c>
      <c r="B12" s="121"/>
      <c r="C12" s="121"/>
      <c r="D12" s="121"/>
      <c r="E12" s="121"/>
      <c r="F12" s="121"/>
      <c r="G12" s="121"/>
      <c r="H12" s="121"/>
      <c r="I12" s="121"/>
      <c r="J12" s="14"/>
    </row>
    <row r="13" spans="1:10" s="3" customFormat="1" ht="24.75" customHeight="1">
      <c r="A13" s="154" t="s">
        <v>96</v>
      </c>
      <c r="B13" s="155"/>
      <c r="C13" s="155"/>
      <c r="D13" s="48"/>
      <c r="E13" s="47"/>
      <c r="F13" s="49">
        <f>F14+F59</f>
        <v>107618.3</v>
      </c>
      <c r="G13" s="49">
        <f>G14+G59</f>
        <v>16539</v>
      </c>
      <c r="H13" s="49">
        <f>H14+H59</f>
        <v>11116.34</v>
      </c>
      <c r="I13" s="50">
        <f>IF(OR(G13=0,H13=0),"",H13/G13)</f>
        <v>0.6721289074309209</v>
      </c>
      <c r="J13" s="14"/>
    </row>
    <row r="14" spans="1:15" s="55" customFormat="1" ht="44.25" customHeight="1">
      <c r="A14" s="51"/>
      <c r="B14" s="52" t="s">
        <v>3</v>
      </c>
      <c r="C14" s="28" t="s">
        <v>5</v>
      </c>
      <c r="D14" s="28"/>
      <c r="E14" s="28"/>
      <c r="F14" s="53">
        <f>F15+F26+F35+F49+F57</f>
        <v>43542</v>
      </c>
      <c r="G14" s="53">
        <f>G15+G26+G35+G49+G57</f>
        <v>5798</v>
      </c>
      <c r="H14" s="53">
        <f>H15+H26+H35+H49+H57</f>
        <v>4351.34</v>
      </c>
      <c r="I14" s="54">
        <f>IF(OR(G14=0,H14=0),"",H14/G14)</f>
        <v>0.750489824077268</v>
      </c>
      <c r="J14" s="52"/>
      <c r="K14" s="44"/>
      <c r="L14" s="44"/>
      <c r="M14" s="44"/>
      <c r="N14" s="44"/>
      <c r="O14" s="44"/>
    </row>
    <row r="15" spans="1:15" ht="40.5" customHeight="1">
      <c r="A15" s="56"/>
      <c r="B15" s="14" t="s">
        <v>0</v>
      </c>
      <c r="C15" s="29" t="s">
        <v>79</v>
      </c>
      <c r="D15" s="29"/>
      <c r="E15" s="29"/>
      <c r="F15" s="57">
        <f>F16+F23</f>
        <v>26152</v>
      </c>
      <c r="G15" s="57">
        <f>G16+G23</f>
        <v>3050</v>
      </c>
      <c r="H15" s="57">
        <f>H16+H23</f>
        <v>2243.44</v>
      </c>
      <c r="I15" s="58">
        <f aca="true" t="shared" si="0" ref="I15:I97">IF(OR(G15=0,H15=0),"",H15/G15)</f>
        <v>0.7355540983606558</v>
      </c>
      <c r="J15" s="14"/>
      <c r="K15" s="3"/>
      <c r="L15" s="3"/>
      <c r="M15" s="3"/>
      <c r="N15" s="3"/>
      <c r="O15" s="3"/>
    </row>
    <row r="16" spans="1:15" ht="129" customHeight="1">
      <c r="A16" s="167">
        <v>1</v>
      </c>
      <c r="B16" s="164" t="s">
        <v>7</v>
      </c>
      <c r="C16" s="115" t="s">
        <v>98</v>
      </c>
      <c r="D16" s="115" t="s">
        <v>153</v>
      </c>
      <c r="E16" s="150" t="s">
        <v>290</v>
      </c>
      <c r="F16" s="144">
        <v>25877</v>
      </c>
      <c r="G16" s="144">
        <v>3000</v>
      </c>
      <c r="H16" s="144">
        <v>2225.44</v>
      </c>
      <c r="I16" s="141">
        <f t="shared" si="0"/>
        <v>0.7418133333333333</v>
      </c>
      <c r="J16" s="112" t="s">
        <v>258</v>
      </c>
      <c r="K16" s="3"/>
      <c r="L16" s="3"/>
      <c r="M16" s="3"/>
      <c r="N16" s="3"/>
      <c r="O16" s="3"/>
    </row>
    <row r="17" spans="1:15" ht="39" customHeight="1">
      <c r="A17" s="167"/>
      <c r="B17" s="165"/>
      <c r="C17" s="149"/>
      <c r="D17" s="149"/>
      <c r="E17" s="151"/>
      <c r="F17" s="142"/>
      <c r="G17" s="142"/>
      <c r="H17" s="142"/>
      <c r="I17" s="142"/>
      <c r="J17" s="113"/>
      <c r="K17" s="3"/>
      <c r="L17" s="3"/>
      <c r="M17" s="3"/>
      <c r="N17" s="3"/>
      <c r="O17" s="3"/>
    </row>
    <row r="18" spans="1:15" ht="375" customHeight="1">
      <c r="A18" s="167"/>
      <c r="B18" s="165"/>
      <c r="C18" s="116"/>
      <c r="D18" s="149"/>
      <c r="E18" s="151"/>
      <c r="F18" s="143"/>
      <c r="G18" s="143"/>
      <c r="H18" s="143"/>
      <c r="I18" s="143"/>
      <c r="J18" s="113"/>
      <c r="K18" s="3"/>
      <c r="L18" s="3"/>
      <c r="M18" s="3"/>
      <c r="N18" s="3"/>
      <c r="O18" s="3"/>
    </row>
    <row r="19" spans="1:15" s="2" customFormat="1" ht="77.25" customHeight="1">
      <c r="A19" s="22">
        <v>2</v>
      </c>
      <c r="B19" s="165"/>
      <c r="C19" s="21" t="s">
        <v>154</v>
      </c>
      <c r="D19" s="149"/>
      <c r="E19" s="151"/>
      <c r="F19" s="59">
        <v>17</v>
      </c>
      <c r="G19" s="59">
        <v>4</v>
      </c>
      <c r="H19" s="59">
        <v>0</v>
      </c>
      <c r="I19" s="23">
        <f t="shared" si="0"/>
      </c>
      <c r="J19" s="113"/>
      <c r="K19" s="14"/>
      <c r="L19" s="14"/>
      <c r="M19" s="14"/>
      <c r="N19" s="14"/>
      <c r="O19" s="14"/>
    </row>
    <row r="20" spans="1:15" s="25" customFormat="1" ht="161.25" customHeight="1">
      <c r="A20" s="22"/>
      <c r="B20" s="166"/>
      <c r="C20" s="1" t="s">
        <v>199</v>
      </c>
      <c r="D20" s="116"/>
      <c r="E20" s="152"/>
      <c r="F20" s="60">
        <v>24</v>
      </c>
      <c r="G20" s="60">
        <v>4</v>
      </c>
      <c r="H20" s="60">
        <v>1</v>
      </c>
      <c r="I20" s="17">
        <f t="shared" si="0"/>
        <v>0.25</v>
      </c>
      <c r="J20" s="113"/>
      <c r="K20" s="24"/>
      <c r="L20" s="24"/>
      <c r="M20" s="24"/>
      <c r="N20" s="24"/>
      <c r="O20" s="24"/>
    </row>
    <row r="21" spans="1:15" s="25" customFormat="1" ht="93.75" customHeight="1" hidden="1">
      <c r="A21" s="2"/>
      <c r="B21" s="61"/>
      <c r="C21" s="1"/>
      <c r="D21" s="62"/>
      <c r="E21" s="63"/>
      <c r="F21" s="60"/>
      <c r="G21" s="60"/>
      <c r="H21" s="60"/>
      <c r="I21" s="17"/>
      <c r="J21" s="113"/>
      <c r="K21" s="24"/>
      <c r="L21" s="24"/>
      <c r="M21" s="24"/>
      <c r="N21" s="24"/>
      <c r="O21" s="24"/>
    </row>
    <row r="22" spans="1:15" ht="290.25" customHeight="1">
      <c r="A22" s="16">
        <v>4</v>
      </c>
      <c r="B22" s="18">
        <v>1.2</v>
      </c>
      <c r="C22" s="27" t="s">
        <v>155</v>
      </c>
      <c r="D22" s="64" t="s">
        <v>156</v>
      </c>
      <c r="E22" s="65"/>
      <c r="F22" s="42" t="s">
        <v>186</v>
      </c>
      <c r="G22" s="42" t="s">
        <v>157</v>
      </c>
      <c r="H22" s="42" t="s">
        <v>157</v>
      </c>
      <c r="I22" s="42"/>
      <c r="J22" s="113"/>
      <c r="K22" s="3"/>
      <c r="L22" s="3"/>
      <c r="M22" s="3"/>
      <c r="N22" s="3"/>
      <c r="O22" s="3"/>
    </row>
    <row r="23" spans="1:15" ht="228.75" customHeight="1">
      <c r="A23" s="16">
        <v>5</v>
      </c>
      <c r="B23" s="18">
        <v>1.3</v>
      </c>
      <c r="C23" s="30" t="s">
        <v>158</v>
      </c>
      <c r="D23" s="66" t="s">
        <v>190</v>
      </c>
      <c r="E23" s="67" t="s">
        <v>291</v>
      </c>
      <c r="F23" s="68">
        <v>275</v>
      </c>
      <c r="G23" s="68">
        <v>50</v>
      </c>
      <c r="H23" s="60">
        <v>18</v>
      </c>
      <c r="I23" s="69">
        <f t="shared" si="0"/>
        <v>0.36</v>
      </c>
      <c r="J23" s="114"/>
      <c r="K23" s="3"/>
      <c r="L23" s="3"/>
      <c r="M23" s="3"/>
      <c r="N23" s="3"/>
      <c r="O23" s="3"/>
    </row>
    <row r="24" spans="1:15" ht="206.25" customHeight="1" thickBot="1">
      <c r="A24" s="16">
        <v>6</v>
      </c>
      <c r="B24" s="18" t="s">
        <v>41</v>
      </c>
      <c r="C24" s="30" t="s">
        <v>205</v>
      </c>
      <c r="D24" s="70"/>
      <c r="E24" s="71" t="s">
        <v>268</v>
      </c>
      <c r="F24" s="68">
        <v>558</v>
      </c>
      <c r="G24" s="68">
        <v>104</v>
      </c>
      <c r="H24" s="60">
        <v>18</v>
      </c>
      <c r="I24" s="69">
        <f t="shared" si="0"/>
        <v>0.17307692307692307</v>
      </c>
      <c r="J24" s="72" t="s">
        <v>258</v>
      </c>
      <c r="K24" s="3"/>
      <c r="L24" s="3"/>
      <c r="M24" s="3"/>
      <c r="N24" s="3"/>
      <c r="O24" s="3"/>
    </row>
    <row r="25" spans="1:15" ht="183.75" customHeight="1" thickBot="1">
      <c r="A25" s="16">
        <v>7</v>
      </c>
      <c r="B25" s="18" t="s">
        <v>42</v>
      </c>
      <c r="C25" s="31" t="s">
        <v>204</v>
      </c>
      <c r="D25" s="73"/>
      <c r="E25" s="74" t="s">
        <v>285</v>
      </c>
      <c r="F25" s="68">
        <v>1905</v>
      </c>
      <c r="G25" s="68">
        <v>385</v>
      </c>
      <c r="H25" s="60">
        <v>175</v>
      </c>
      <c r="I25" s="69">
        <f t="shared" si="0"/>
        <v>0.45454545454545453</v>
      </c>
      <c r="J25" s="29" t="s">
        <v>250</v>
      </c>
      <c r="K25" s="3"/>
      <c r="L25" s="3"/>
      <c r="M25" s="3"/>
      <c r="N25" s="3"/>
      <c r="O25" s="3"/>
    </row>
    <row r="26" spans="1:15" ht="46.5" customHeight="1">
      <c r="A26" s="13">
        <v>8</v>
      </c>
      <c r="B26" s="14">
        <v>2</v>
      </c>
      <c r="C26" s="15" t="s">
        <v>136</v>
      </c>
      <c r="D26" s="5"/>
      <c r="E26" s="5"/>
      <c r="F26" s="10">
        <f>F27+F29+F31+F32+F34</f>
        <v>247</v>
      </c>
      <c r="G26" s="10">
        <f>G27+G29+G31+G32+G34</f>
        <v>43</v>
      </c>
      <c r="H26" s="10">
        <f>H27+H29+H31+H32+H34</f>
        <v>55</v>
      </c>
      <c r="I26" s="69">
        <f t="shared" si="0"/>
        <v>1.2790697674418605</v>
      </c>
      <c r="J26" s="14"/>
      <c r="K26" s="3"/>
      <c r="L26" s="3"/>
      <c r="M26" s="3"/>
      <c r="N26" s="3"/>
      <c r="O26" s="3"/>
    </row>
    <row r="27" spans="1:15" ht="162.75" customHeight="1">
      <c r="A27" s="13">
        <v>7</v>
      </c>
      <c r="B27" s="2" t="s">
        <v>49</v>
      </c>
      <c r="C27" s="1" t="s">
        <v>101</v>
      </c>
      <c r="D27" s="1" t="s">
        <v>137</v>
      </c>
      <c r="E27" s="1" t="s">
        <v>292</v>
      </c>
      <c r="F27" s="9">
        <v>90</v>
      </c>
      <c r="G27" s="9">
        <v>15</v>
      </c>
      <c r="H27" s="57">
        <v>0</v>
      </c>
      <c r="I27" s="69">
        <f t="shared" si="0"/>
      </c>
      <c r="J27" s="29" t="s">
        <v>251</v>
      </c>
      <c r="K27" s="3"/>
      <c r="L27" s="3"/>
      <c r="M27" s="3"/>
      <c r="N27" s="3"/>
      <c r="O27" s="3"/>
    </row>
    <row r="28" spans="1:15" ht="162.75" customHeight="1">
      <c r="A28" s="13"/>
      <c r="B28" s="22"/>
      <c r="C28" s="21" t="s">
        <v>191</v>
      </c>
      <c r="D28" s="1" t="s">
        <v>192</v>
      </c>
      <c r="E28" s="1"/>
      <c r="F28" s="9" t="s">
        <v>193</v>
      </c>
      <c r="G28" s="9" t="s">
        <v>157</v>
      </c>
      <c r="H28" s="57" t="s">
        <v>157</v>
      </c>
      <c r="I28" s="69">
        <v>0</v>
      </c>
      <c r="J28" s="29" t="s">
        <v>252</v>
      </c>
      <c r="K28" s="3"/>
      <c r="L28" s="3"/>
      <c r="M28" s="3"/>
      <c r="N28" s="3"/>
      <c r="O28" s="3"/>
    </row>
    <row r="29" spans="1:15" ht="150" customHeight="1">
      <c r="A29" s="13">
        <v>8</v>
      </c>
      <c r="B29" s="115" t="s">
        <v>50</v>
      </c>
      <c r="C29" s="147" t="s">
        <v>102</v>
      </c>
      <c r="D29" s="1" t="s">
        <v>138</v>
      </c>
      <c r="E29" s="1" t="s">
        <v>269</v>
      </c>
      <c r="F29" s="9">
        <v>48</v>
      </c>
      <c r="G29" s="9">
        <v>8</v>
      </c>
      <c r="H29" s="57">
        <v>0</v>
      </c>
      <c r="I29" s="69">
        <v>0</v>
      </c>
      <c r="J29" s="29" t="s">
        <v>257</v>
      </c>
      <c r="K29" s="3"/>
      <c r="L29" s="3"/>
      <c r="M29" s="3"/>
      <c r="N29" s="3"/>
      <c r="O29" s="3"/>
    </row>
    <row r="30" spans="1:15" ht="372" customHeight="1">
      <c r="A30" s="13">
        <v>9</v>
      </c>
      <c r="B30" s="116"/>
      <c r="C30" s="148"/>
      <c r="D30" s="31" t="s">
        <v>159</v>
      </c>
      <c r="E30" s="1" t="s">
        <v>284</v>
      </c>
      <c r="F30" s="9" t="s">
        <v>186</v>
      </c>
      <c r="G30" s="9" t="s">
        <v>157</v>
      </c>
      <c r="H30" s="57" t="s">
        <v>157</v>
      </c>
      <c r="I30" s="69">
        <v>0</v>
      </c>
      <c r="J30" s="29" t="s">
        <v>253</v>
      </c>
      <c r="K30" s="3"/>
      <c r="L30" s="3"/>
      <c r="M30" s="3"/>
      <c r="N30" s="3"/>
      <c r="O30" s="3"/>
    </row>
    <row r="31" spans="1:15" ht="273.75" customHeight="1">
      <c r="A31" s="13">
        <v>10</v>
      </c>
      <c r="B31" s="164">
        <v>2.3</v>
      </c>
      <c r="C31" s="147" t="s">
        <v>160</v>
      </c>
      <c r="D31" s="30" t="s">
        <v>161</v>
      </c>
      <c r="E31" s="115" t="s">
        <v>270</v>
      </c>
      <c r="F31" s="9">
        <v>25</v>
      </c>
      <c r="G31" s="9">
        <v>5</v>
      </c>
      <c r="H31" s="57">
        <v>55</v>
      </c>
      <c r="I31" s="69">
        <f t="shared" si="0"/>
        <v>11</v>
      </c>
      <c r="J31" s="29" t="s">
        <v>253</v>
      </c>
      <c r="K31" s="3"/>
      <c r="L31" s="3"/>
      <c r="M31" s="3"/>
      <c r="N31" s="3"/>
      <c r="O31" s="3"/>
    </row>
    <row r="32" spans="1:15" ht="246" customHeight="1">
      <c r="A32" s="13">
        <v>12</v>
      </c>
      <c r="B32" s="143"/>
      <c r="C32" s="148"/>
      <c r="D32" s="31" t="s">
        <v>162</v>
      </c>
      <c r="E32" s="116"/>
      <c r="F32" s="9">
        <v>64</v>
      </c>
      <c r="G32" s="9">
        <v>10</v>
      </c>
      <c r="H32" s="57">
        <v>0</v>
      </c>
      <c r="I32" s="69">
        <v>0</v>
      </c>
      <c r="J32" s="29" t="s">
        <v>253</v>
      </c>
      <c r="K32" s="3"/>
      <c r="L32" s="3"/>
      <c r="M32" s="3"/>
      <c r="N32" s="3"/>
      <c r="O32" s="3"/>
    </row>
    <row r="33" spans="1:15" ht="150" customHeight="1">
      <c r="A33" s="13">
        <v>13</v>
      </c>
      <c r="B33" s="2">
        <v>2.4</v>
      </c>
      <c r="C33" s="172" t="s">
        <v>163</v>
      </c>
      <c r="D33" s="30" t="s">
        <v>163</v>
      </c>
      <c r="E33" s="1" t="s">
        <v>283</v>
      </c>
      <c r="F33" s="9" t="s">
        <v>186</v>
      </c>
      <c r="G33" s="9" t="s">
        <v>157</v>
      </c>
      <c r="H33" s="57" t="s">
        <v>157</v>
      </c>
      <c r="I33" s="58">
        <v>1</v>
      </c>
      <c r="J33" s="2" t="s">
        <v>243</v>
      </c>
      <c r="K33" s="3"/>
      <c r="L33" s="3"/>
      <c r="M33" s="3"/>
      <c r="N33" s="3"/>
      <c r="O33" s="3"/>
    </row>
    <row r="34" spans="1:15" ht="150" customHeight="1">
      <c r="A34" s="13"/>
      <c r="B34" s="2"/>
      <c r="C34" s="173"/>
      <c r="D34" s="30" t="s">
        <v>256</v>
      </c>
      <c r="E34" s="1" t="s">
        <v>271</v>
      </c>
      <c r="F34" s="9">
        <v>20</v>
      </c>
      <c r="G34" s="9">
        <v>5</v>
      </c>
      <c r="H34" s="57">
        <v>0</v>
      </c>
      <c r="I34" s="58"/>
      <c r="J34" s="2"/>
      <c r="K34" s="3"/>
      <c r="L34" s="3"/>
      <c r="M34" s="3"/>
      <c r="N34" s="3"/>
      <c r="O34" s="3"/>
    </row>
    <row r="35" spans="1:15" ht="38.25" customHeight="1">
      <c r="A35" s="75">
        <v>14</v>
      </c>
      <c r="B35" s="14" t="s">
        <v>54</v>
      </c>
      <c r="C35" s="29" t="s">
        <v>83</v>
      </c>
      <c r="D35" s="29"/>
      <c r="E35" s="29"/>
      <c r="F35" s="57">
        <f>F39+F40+F44+F45+F41</f>
        <v>10219</v>
      </c>
      <c r="G35" s="57">
        <f>G39+G40+G44+G45+G41</f>
        <v>1450</v>
      </c>
      <c r="H35" s="57">
        <f>H39+H40+H44+H45+H41</f>
        <v>1985.6</v>
      </c>
      <c r="I35" s="58">
        <f t="shared" si="0"/>
        <v>1.3693793103448275</v>
      </c>
      <c r="J35" s="14"/>
      <c r="K35" s="3"/>
      <c r="L35" s="3"/>
      <c r="M35" s="3"/>
      <c r="N35" s="3"/>
      <c r="O35" s="3"/>
    </row>
    <row r="36" spans="1:15" ht="19.5" customHeight="1" hidden="1">
      <c r="A36" s="13">
        <v>16</v>
      </c>
      <c r="B36" s="2" t="s">
        <v>63</v>
      </c>
      <c r="C36" s="6" t="s">
        <v>80</v>
      </c>
      <c r="D36" s="6"/>
      <c r="E36" s="6"/>
      <c r="F36" s="9"/>
      <c r="G36" s="9"/>
      <c r="H36" s="57"/>
      <c r="I36" s="58">
        <f t="shared" si="0"/>
      </c>
      <c r="J36" s="14"/>
      <c r="K36" s="3"/>
      <c r="L36" s="3"/>
      <c r="M36" s="3"/>
      <c r="N36" s="3"/>
      <c r="O36" s="3"/>
    </row>
    <row r="37" spans="1:15" ht="37.5" hidden="1">
      <c r="A37" s="13">
        <v>17</v>
      </c>
      <c r="B37" s="2" t="s">
        <v>64</v>
      </c>
      <c r="C37" s="1" t="s">
        <v>76</v>
      </c>
      <c r="D37" s="1"/>
      <c r="E37" s="1"/>
      <c r="F37" s="9"/>
      <c r="G37" s="9"/>
      <c r="H37" s="57"/>
      <c r="I37" s="58">
        <f t="shared" si="0"/>
      </c>
      <c r="J37" s="14"/>
      <c r="K37" s="3"/>
      <c r="L37" s="3"/>
      <c r="M37" s="3"/>
      <c r="N37" s="3"/>
      <c r="O37" s="3"/>
    </row>
    <row r="38" spans="1:15" ht="112.5" hidden="1">
      <c r="A38" s="13">
        <v>18</v>
      </c>
      <c r="B38" s="2" t="s">
        <v>65</v>
      </c>
      <c r="C38" s="1" t="s">
        <v>77</v>
      </c>
      <c r="D38" s="1"/>
      <c r="E38" s="1"/>
      <c r="F38" s="9"/>
      <c r="G38" s="9"/>
      <c r="H38" s="57"/>
      <c r="I38" s="58">
        <f t="shared" si="0"/>
      </c>
      <c r="J38" s="14"/>
      <c r="K38" s="3"/>
      <c r="L38" s="3"/>
      <c r="M38" s="3"/>
      <c r="N38" s="3"/>
      <c r="O38" s="3"/>
    </row>
    <row r="39" spans="1:15" ht="105" customHeight="1" hidden="1">
      <c r="A39" s="13"/>
      <c r="B39" s="76"/>
      <c r="C39" s="1"/>
      <c r="D39" s="1"/>
      <c r="E39" s="1"/>
      <c r="F39" s="9"/>
      <c r="G39" s="9"/>
      <c r="H39" s="57"/>
      <c r="I39" s="58"/>
      <c r="J39" s="14"/>
      <c r="K39" s="3"/>
      <c r="L39" s="3"/>
      <c r="M39" s="3"/>
      <c r="N39" s="3"/>
      <c r="O39" s="3"/>
    </row>
    <row r="40" spans="1:15" ht="156" customHeight="1">
      <c r="A40" s="13">
        <v>16</v>
      </c>
      <c r="B40" s="76" t="s">
        <v>139</v>
      </c>
      <c r="C40" s="1" t="s">
        <v>74</v>
      </c>
      <c r="D40" s="1" t="s">
        <v>124</v>
      </c>
      <c r="E40" s="1" t="s">
        <v>282</v>
      </c>
      <c r="F40" s="9">
        <v>2355</v>
      </c>
      <c r="G40" s="9">
        <v>400</v>
      </c>
      <c r="H40" s="57">
        <v>191</v>
      </c>
      <c r="I40" s="58">
        <f t="shared" si="0"/>
        <v>0.4775</v>
      </c>
      <c r="J40" s="29" t="s">
        <v>234</v>
      </c>
      <c r="K40" s="3"/>
      <c r="L40" s="3"/>
      <c r="M40" s="3"/>
      <c r="N40" s="3"/>
      <c r="O40" s="3"/>
    </row>
    <row r="41" spans="1:15" ht="175.5" customHeight="1">
      <c r="A41" s="13"/>
      <c r="B41" s="76" t="s">
        <v>140</v>
      </c>
      <c r="C41" s="1" t="s">
        <v>200</v>
      </c>
      <c r="D41" s="1" t="s">
        <v>201</v>
      </c>
      <c r="E41" s="77" t="s">
        <v>293</v>
      </c>
      <c r="F41" s="9">
        <v>1050</v>
      </c>
      <c r="G41" s="9">
        <v>250</v>
      </c>
      <c r="H41" s="57">
        <v>0</v>
      </c>
      <c r="I41" s="58">
        <v>0</v>
      </c>
      <c r="J41" s="29" t="s">
        <v>251</v>
      </c>
      <c r="K41" s="3"/>
      <c r="L41" s="3"/>
      <c r="M41" s="3"/>
      <c r="N41" s="3"/>
      <c r="O41" s="3"/>
    </row>
    <row r="42" spans="1:15" ht="222" customHeight="1">
      <c r="A42" s="13"/>
      <c r="B42" s="76" t="s">
        <v>141</v>
      </c>
      <c r="C42" s="1" t="s">
        <v>206</v>
      </c>
      <c r="D42" s="1" t="s">
        <v>208</v>
      </c>
      <c r="E42" s="1" t="s">
        <v>277</v>
      </c>
      <c r="F42" s="17">
        <v>1.1</v>
      </c>
      <c r="G42" s="17">
        <v>1.1</v>
      </c>
      <c r="H42" s="17">
        <v>1.1</v>
      </c>
      <c r="I42" s="58">
        <v>1</v>
      </c>
      <c r="J42" s="29" t="s">
        <v>251</v>
      </c>
      <c r="K42" s="3"/>
      <c r="L42" s="3"/>
      <c r="M42" s="3"/>
      <c r="N42" s="3"/>
      <c r="O42" s="3"/>
    </row>
    <row r="43" spans="1:15" ht="237" customHeight="1" thickBot="1">
      <c r="A43" s="13"/>
      <c r="B43" s="76" t="s">
        <v>202</v>
      </c>
      <c r="C43" s="1" t="s">
        <v>207</v>
      </c>
      <c r="D43" s="1" t="s">
        <v>209</v>
      </c>
      <c r="E43" s="78" t="s">
        <v>294</v>
      </c>
      <c r="F43" s="17">
        <v>1.07</v>
      </c>
      <c r="G43" s="17">
        <v>1.07</v>
      </c>
      <c r="H43" s="17">
        <v>1.22</v>
      </c>
      <c r="I43" s="58">
        <f>IF(OR(G43=0,H43=0),"",H43/G43)</f>
        <v>1.1401869158878504</v>
      </c>
      <c r="J43" s="29" t="s">
        <v>251</v>
      </c>
      <c r="K43" s="3"/>
      <c r="L43" s="3"/>
      <c r="M43" s="3"/>
      <c r="N43" s="3"/>
      <c r="O43" s="3"/>
    </row>
    <row r="44" spans="1:15" ht="330" customHeight="1" thickBot="1">
      <c r="A44" s="13">
        <v>17</v>
      </c>
      <c r="B44" s="76" t="s">
        <v>210</v>
      </c>
      <c r="C44" s="7" t="s">
        <v>81</v>
      </c>
      <c r="D44" s="7" t="s">
        <v>142</v>
      </c>
      <c r="E44" s="78" t="s">
        <v>295</v>
      </c>
      <c r="F44" s="9">
        <v>1743</v>
      </c>
      <c r="G44" s="9">
        <v>300</v>
      </c>
      <c r="H44" s="57">
        <v>1323</v>
      </c>
      <c r="I44" s="58">
        <f t="shared" si="0"/>
        <v>4.41</v>
      </c>
      <c r="J44" s="29" t="s">
        <v>251</v>
      </c>
      <c r="K44" s="3"/>
      <c r="L44" s="3"/>
      <c r="M44" s="3"/>
      <c r="N44" s="3"/>
      <c r="O44" s="3"/>
    </row>
    <row r="45" spans="1:17" ht="129.75" customHeight="1">
      <c r="A45" s="13">
        <v>18</v>
      </c>
      <c r="B45" s="76" t="s">
        <v>211</v>
      </c>
      <c r="C45" s="1" t="s">
        <v>103</v>
      </c>
      <c r="D45" s="1" t="s">
        <v>125</v>
      </c>
      <c r="E45" s="1" t="s">
        <v>296</v>
      </c>
      <c r="F45" s="9">
        <v>5071</v>
      </c>
      <c r="G45" s="9">
        <v>500</v>
      </c>
      <c r="H45" s="57">
        <v>471.6</v>
      </c>
      <c r="I45" s="58">
        <f t="shared" si="0"/>
        <v>0.9432</v>
      </c>
      <c r="J45" s="29" t="s">
        <v>251</v>
      </c>
      <c r="K45" s="3"/>
      <c r="L45" s="3"/>
      <c r="M45" s="3"/>
      <c r="N45" s="3"/>
      <c r="O45" s="3"/>
      <c r="Q45" s="4" t="s">
        <v>85</v>
      </c>
    </row>
    <row r="46" spans="1:15" ht="183.75" customHeight="1" thickBot="1">
      <c r="A46" s="13"/>
      <c r="B46" s="76" t="s">
        <v>212</v>
      </c>
      <c r="C46" s="1" t="s">
        <v>215</v>
      </c>
      <c r="D46" s="1" t="s">
        <v>235</v>
      </c>
      <c r="E46" s="78" t="s">
        <v>279</v>
      </c>
      <c r="F46" s="17">
        <v>1.05</v>
      </c>
      <c r="G46" s="17">
        <v>1.05</v>
      </c>
      <c r="H46" s="17">
        <v>1.01</v>
      </c>
      <c r="I46" s="58">
        <v>0</v>
      </c>
      <c r="J46" s="29" t="s">
        <v>251</v>
      </c>
      <c r="K46" s="3"/>
      <c r="L46" s="3"/>
      <c r="M46" s="3"/>
      <c r="N46" s="3"/>
      <c r="O46" s="3"/>
    </row>
    <row r="47" spans="1:15" ht="101.25" customHeight="1" thickBot="1">
      <c r="A47" s="13"/>
      <c r="B47" s="76" t="s">
        <v>213</v>
      </c>
      <c r="C47" s="1" t="s">
        <v>216</v>
      </c>
      <c r="D47" s="79" t="s">
        <v>218</v>
      </c>
      <c r="E47" s="80"/>
      <c r="F47" s="17">
        <v>1.05</v>
      </c>
      <c r="G47" s="17">
        <v>1.03</v>
      </c>
      <c r="H47" s="17">
        <v>0</v>
      </c>
      <c r="I47" s="58">
        <f t="shared" si="0"/>
      </c>
      <c r="J47" s="29" t="s">
        <v>253</v>
      </c>
      <c r="K47" s="3"/>
      <c r="L47" s="3"/>
      <c r="M47" s="3"/>
      <c r="N47" s="3"/>
      <c r="O47" s="3"/>
    </row>
    <row r="48" spans="1:15" ht="186.75" customHeight="1">
      <c r="A48" s="13"/>
      <c r="B48" s="76" t="s">
        <v>214</v>
      </c>
      <c r="C48" s="1" t="s">
        <v>217</v>
      </c>
      <c r="D48" s="81" t="s">
        <v>219</v>
      </c>
      <c r="E48" s="82"/>
      <c r="F48" s="9" t="s">
        <v>157</v>
      </c>
      <c r="G48" s="9" t="s">
        <v>157</v>
      </c>
      <c r="H48" s="57" t="s">
        <v>231</v>
      </c>
      <c r="I48" s="58"/>
      <c r="J48" s="29" t="s">
        <v>253</v>
      </c>
      <c r="K48" s="3"/>
      <c r="L48" s="3"/>
      <c r="M48" s="3"/>
      <c r="N48" s="3"/>
      <c r="O48" s="3"/>
    </row>
    <row r="49" spans="1:15" ht="101.25" customHeight="1">
      <c r="A49" s="75">
        <v>19</v>
      </c>
      <c r="B49" s="14">
        <v>4</v>
      </c>
      <c r="C49" s="29" t="s">
        <v>78</v>
      </c>
      <c r="D49" s="29"/>
      <c r="E49" s="29"/>
      <c r="F49" s="57">
        <f>+F50+F51+F56</f>
        <v>1138</v>
      </c>
      <c r="G49" s="57">
        <f>+G50+G51</f>
        <v>255</v>
      </c>
      <c r="H49" s="57">
        <f>+H50+H51</f>
        <v>67.3</v>
      </c>
      <c r="I49" s="58">
        <f t="shared" si="0"/>
        <v>0.263921568627451</v>
      </c>
      <c r="J49" s="14"/>
      <c r="K49" s="3"/>
      <c r="L49" s="3"/>
      <c r="M49" s="3"/>
      <c r="N49" s="3"/>
      <c r="O49" s="3"/>
    </row>
    <row r="50" spans="1:15" ht="101.25" customHeight="1">
      <c r="A50" s="13">
        <v>20</v>
      </c>
      <c r="B50" s="2" t="s">
        <v>63</v>
      </c>
      <c r="C50" s="8" t="s">
        <v>82</v>
      </c>
      <c r="D50" s="8" t="s">
        <v>126</v>
      </c>
      <c r="E50" s="8" t="s">
        <v>297</v>
      </c>
      <c r="F50" s="11">
        <v>493</v>
      </c>
      <c r="G50" s="9">
        <v>105</v>
      </c>
      <c r="H50" s="57">
        <v>13.3</v>
      </c>
      <c r="I50" s="58">
        <f t="shared" si="0"/>
        <v>0.12666666666666668</v>
      </c>
      <c r="J50" s="29" t="s">
        <v>236</v>
      </c>
      <c r="K50" s="3"/>
      <c r="L50" s="3"/>
      <c r="M50" s="3"/>
      <c r="N50" s="3"/>
      <c r="O50" s="3"/>
    </row>
    <row r="51" spans="1:15" ht="110.25" customHeight="1">
      <c r="A51" s="13">
        <v>21</v>
      </c>
      <c r="B51" s="76" t="s">
        <v>220</v>
      </c>
      <c r="C51" s="32" t="s">
        <v>84</v>
      </c>
      <c r="D51" s="8" t="s">
        <v>150</v>
      </c>
      <c r="E51" s="83" t="s">
        <v>298</v>
      </c>
      <c r="F51" s="12">
        <v>645</v>
      </c>
      <c r="G51" s="9">
        <v>150</v>
      </c>
      <c r="H51" s="57">
        <v>54</v>
      </c>
      <c r="I51" s="58">
        <f t="shared" si="0"/>
        <v>0.36</v>
      </c>
      <c r="J51" s="29" t="s">
        <v>246</v>
      </c>
      <c r="K51" s="3"/>
      <c r="L51" s="3"/>
      <c r="M51" s="3"/>
      <c r="N51" s="3"/>
      <c r="O51" s="3"/>
    </row>
    <row r="52" spans="1:15" ht="347.25" customHeight="1">
      <c r="A52" s="13"/>
      <c r="B52" s="76" t="s">
        <v>221</v>
      </c>
      <c r="C52" s="32" t="s">
        <v>224</v>
      </c>
      <c r="D52" s="20" t="s">
        <v>227</v>
      </c>
      <c r="E52" s="6" t="s">
        <v>286</v>
      </c>
      <c r="F52" s="12" t="s">
        <v>255</v>
      </c>
      <c r="G52" s="9">
        <v>10</v>
      </c>
      <c r="H52" s="57"/>
      <c r="I52" s="58">
        <f t="shared" si="0"/>
      </c>
      <c r="J52" s="29" t="s">
        <v>250</v>
      </c>
      <c r="K52" s="3"/>
      <c r="L52" s="3"/>
      <c r="M52" s="3"/>
      <c r="N52" s="3"/>
      <c r="O52" s="3"/>
    </row>
    <row r="53" spans="1:15" ht="201.75" customHeight="1">
      <c r="A53" s="13"/>
      <c r="B53" s="76" t="s">
        <v>222</v>
      </c>
      <c r="C53" s="32" t="s">
        <v>225</v>
      </c>
      <c r="D53" s="20" t="s">
        <v>228</v>
      </c>
      <c r="E53" s="6" t="s">
        <v>288</v>
      </c>
      <c r="F53" s="17">
        <v>1.03</v>
      </c>
      <c r="G53" s="17">
        <v>1.02</v>
      </c>
      <c r="H53" s="84">
        <v>1.02</v>
      </c>
      <c r="I53" s="58">
        <f t="shared" si="0"/>
        <v>1</v>
      </c>
      <c r="J53" s="29" t="s">
        <v>276</v>
      </c>
      <c r="K53" s="3"/>
      <c r="L53" s="3"/>
      <c r="M53" s="3"/>
      <c r="N53" s="3"/>
      <c r="O53" s="3"/>
    </row>
    <row r="54" spans="1:15" ht="194.25" customHeight="1">
      <c r="A54" s="85"/>
      <c r="B54" s="86" t="s">
        <v>223</v>
      </c>
      <c r="C54" s="33" t="s">
        <v>226</v>
      </c>
      <c r="D54" s="8" t="s">
        <v>249</v>
      </c>
      <c r="E54" s="87" t="s">
        <v>289</v>
      </c>
      <c r="F54" s="12" t="s">
        <v>229</v>
      </c>
      <c r="G54" s="9" t="s">
        <v>157</v>
      </c>
      <c r="H54" s="57" t="s">
        <v>157</v>
      </c>
      <c r="I54" s="58">
        <v>1</v>
      </c>
      <c r="J54" s="29" t="s">
        <v>276</v>
      </c>
      <c r="K54" s="3"/>
      <c r="L54" s="3"/>
      <c r="M54" s="3"/>
      <c r="N54" s="3"/>
      <c r="O54" s="3"/>
    </row>
    <row r="55" spans="1:15" ht="152.25" customHeight="1">
      <c r="A55" s="88"/>
      <c r="B55" s="89" t="s">
        <v>232</v>
      </c>
      <c r="C55" s="34" t="s">
        <v>84</v>
      </c>
      <c r="D55" s="26" t="s">
        <v>233</v>
      </c>
      <c r="E55" s="6" t="s">
        <v>287</v>
      </c>
      <c r="F55" s="12" t="s">
        <v>230</v>
      </c>
      <c r="G55" s="12" t="s">
        <v>230</v>
      </c>
      <c r="H55" s="57"/>
      <c r="I55" s="58">
        <v>1</v>
      </c>
      <c r="J55" s="29" t="s">
        <v>250</v>
      </c>
      <c r="K55" s="3"/>
      <c r="L55" s="3"/>
      <c r="M55" s="3"/>
      <c r="N55" s="3"/>
      <c r="O55" s="3"/>
    </row>
    <row r="56" spans="1:15" ht="110.25" customHeight="1" hidden="1">
      <c r="A56" s="13"/>
      <c r="B56" s="76"/>
      <c r="C56" s="32"/>
      <c r="D56" s="20"/>
      <c r="E56" s="6"/>
      <c r="F56" s="12"/>
      <c r="G56" s="9"/>
      <c r="H56" s="57"/>
      <c r="I56" s="58"/>
      <c r="J56" s="14"/>
      <c r="K56" s="3"/>
      <c r="L56" s="3"/>
      <c r="M56" s="3"/>
      <c r="N56" s="3"/>
      <c r="O56" s="3"/>
    </row>
    <row r="57" spans="1:15" ht="110.25" customHeight="1">
      <c r="A57" s="13">
        <v>22</v>
      </c>
      <c r="B57" s="2">
        <v>5</v>
      </c>
      <c r="C57" s="35" t="s">
        <v>164</v>
      </c>
      <c r="D57" s="20"/>
      <c r="E57" s="6"/>
      <c r="F57" s="19">
        <v>5786</v>
      </c>
      <c r="G57" s="19">
        <v>1000</v>
      </c>
      <c r="H57" s="19">
        <v>0</v>
      </c>
      <c r="I57" s="58">
        <f t="shared" si="0"/>
      </c>
      <c r="J57" s="14"/>
      <c r="K57" s="3"/>
      <c r="L57" s="3"/>
      <c r="M57" s="3"/>
      <c r="N57" s="3"/>
      <c r="O57" s="3"/>
    </row>
    <row r="58" spans="1:15" ht="138.75" customHeight="1">
      <c r="A58" s="13">
        <v>23</v>
      </c>
      <c r="B58" s="2">
        <v>5.1</v>
      </c>
      <c r="C58" s="30" t="s">
        <v>165</v>
      </c>
      <c r="D58" s="31" t="s">
        <v>166</v>
      </c>
      <c r="E58" s="6" t="s">
        <v>265</v>
      </c>
      <c r="F58" s="12">
        <v>5786</v>
      </c>
      <c r="G58" s="9">
        <v>1000</v>
      </c>
      <c r="H58" s="57">
        <v>0</v>
      </c>
      <c r="I58" s="58">
        <f t="shared" si="0"/>
      </c>
      <c r="J58" s="29" t="s">
        <v>237</v>
      </c>
      <c r="K58" s="3"/>
      <c r="L58" s="3"/>
      <c r="M58" s="3"/>
      <c r="N58" s="3"/>
      <c r="O58" s="3"/>
    </row>
    <row r="59" spans="1:15" s="91" customFormat="1" ht="38.25" customHeight="1">
      <c r="A59" s="90">
        <v>24</v>
      </c>
      <c r="B59" s="52" t="s">
        <v>4</v>
      </c>
      <c r="C59" s="28" t="s">
        <v>6</v>
      </c>
      <c r="D59" s="28"/>
      <c r="E59" s="28"/>
      <c r="F59" s="53">
        <f>F62+F65+F101+F113</f>
        <v>64076.3</v>
      </c>
      <c r="G59" s="53">
        <f>G62+G65+G101+G113</f>
        <v>10741</v>
      </c>
      <c r="H59" s="53">
        <f>H62+H65+H101+H113</f>
        <v>6765</v>
      </c>
      <c r="I59" s="54">
        <f>IF(OR(G59=0,H59=0),"",H59/G59)</f>
        <v>0.62982962480216</v>
      </c>
      <c r="J59" s="52"/>
      <c r="K59" s="44"/>
      <c r="L59" s="44"/>
      <c r="M59" s="44"/>
      <c r="N59" s="44"/>
      <c r="O59" s="44"/>
    </row>
    <row r="60" spans="1:15" s="91" customFormat="1" ht="21" hidden="1">
      <c r="A60" s="168" t="s">
        <v>113</v>
      </c>
      <c r="B60" s="169"/>
      <c r="C60" s="170"/>
      <c r="D60" s="28"/>
      <c r="E60" s="28"/>
      <c r="F60" s="53"/>
      <c r="G60" s="53"/>
      <c r="H60" s="53"/>
      <c r="I60" s="54"/>
      <c r="J60" s="52"/>
      <c r="K60" s="44"/>
      <c r="L60" s="44"/>
      <c r="M60" s="44"/>
      <c r="N60" s="44"/>
      <c r="O60" s="44"/>
    </row>
    <row r="61" spans="1:15" s="91" customFormat="1" ht="21" hidden="1">
      <c r="A61" s="168" t="s">
        <v>114</v>
      </c>
      <c r="B61" s="169"/>
      <c r="C61" s="170"/>
      <c r="D61" s="28"/>
      <c r="E61" s="28"/>
      <c r="F61" s="53"/>
      <c r="G61" s="53"/>
      <c r="H61" s="53"/>
      <c r="I61" s="54"/>
      <c r="J61" s="52"/>
      <c r="K61" s="44"/>
      <c r="L61" s="44"/>
      <c r="M61" s="44"/>
      <c r="N61" s="44"/>
      <c r="O61" s="44"/>
    </row>
    <row r="62" spans="1:15" s="91" customFormat="1" ht="51" customHeight="1">
      <c r="A62" s="92">
        <v>25</v>
      </c>
      <c r="B62" s="52" t="s">
        <v>0</v>
      </c>
      <c r="C62" s="36" t="s">
        <v>143</v>
      </c>
      <c r="D62" s="28"/>
      <c r="E62" s="28"/>
      <c r="F62" s="53">
        <f>F63+F64</f>
        <v>1679</v>
      </c>
      <c r="G62" s="53">
        <f>G63+G64</f>
        <v>1562</v>
      </c>
      <c r="H62" s="53">
        <f>H63+H64</f>
        <v>0</v>
      </c>
      <c r="I62" s="58">
        <f t="shared" si="0"/>
      </c>
      <c r="J62" s="2"/>
      <c r="K62" s="44"/>
      <c r="L62" s="44"/>
      <c r="M62" s="44"/>
      <c r="N62" s="44"/>
      <c r="O62" s="44"/>
    </row>
    <row r="63" spans="1:15" s="91" customFormat="1" ht="85.5" customHeight="1">
      <c r="A63" s="92">
        <v>26</v>
      </c>
      <c r="B63" s="93" t="s">
        <v>144</v>
      </c>
      <c r="C63" s="31" t="s">
        <v>13</v>
      </c>
      <c r="D63" s="94" t="s">
        <v>167</v>
      </c>
      <c r="E63" s="94"/>
      <c r="F63" s="95">
        <v>1562</v>
      </c>
      <c r="G63" s="95">
        <v>1562</v>
      </c>
      <c r="H63" s="95">
        <v>0</v>
      </c>
      <c r="I63" s="58">
        <v>0</v>
      </c>
      <c r="J63" s="2"/>
      <c r="K63" s="44"/>
      <c r="L63" s="44"/>
      <c r="M63" s="44"/>
      <c r="N63" s="44"/>
      <c r="O63" s="44"/>
    </row>
    <row r="64" spans="1:15" s="91" customFormat="1" ht="105" customHeight="1">
      <c r="A64" s="92">
        <v>27</v>
      </c>
      <c r="B64" s="93" t="s">
        <v>145</v>
      </c>
      <c r="C64" s="37" t="s">
        <v>168</v>
      </c>
      <c r="D64" s="94" t="s">
        <v>146</v>
      </c>
      <c r="E64" s="2"/>
      <c r="F64" s="95">
        <v>117</v>
      </c>
      <c r="G64" s="95">
        <v>0</v>
      </c>
      <c r="H64" s="53">
        <v>0</v>
      </c>
      <c r="I64" s="58">
        <v>0</v>
      </c>
      <c r="J64" s="2"/>
      <c r="K64" s="44"/>
      <c r="L64" s="44"/>
      <c r="M64" s="44"/>
      <c r="N64" s="44"/>
      <c r="O64" s="44"/>
    </row>
    <row r="65" spans="1:15" s="97" customFormat="1" ht="19.5" thickBot="1">
      <c r="A65" s="96">
        <v>28</v>
      </c>
      <c r="B65" s="14" t="s">
        <v>46</v>
      </c>
      <c r="C65" s="29" t="s">
        <v>12</v>
      </c>
      <c r="D65" s="29"/>
      <c r="E65" s="29"/>
      <c r="F65" s="57">
        <f>F78+F80+F82+F83+F86+F95+F98</f>
        <v>44524</v>
      </c>
      <c r="G65" s="57">
        <f>G78+G80+G82+G83+G86+G95+G98</f>
        <v>8929</v>
      </c>
      <c r="H65" s="57">
        <f>H78+H80+H82+H83+H86+H95+H98</f>
        <v>4929</v>
      </c>
      <c r="I65" s="58">
        <f t="shared" si="0"/>
        <v>0.5520215029678576</v>
      </c>
      <c r="J65" s="14"/>
      <c r="K65" s="3"/>
      <c r="L65" s="3"/>
      <c r="M65" s="3"/>
      <c r="N65" s="3"/>
      <c r="O65" s="3"/>
    </row>
    <row r="66" spans="1:10" ht="59.25" customHeight="1" hidden="1">
      <c r="A66" s="13">
        <v>32</v>
      </c>
      <c r="B66" s="2" t="s">
        <v>7</v>
      </c>
      <c r="C66" s="1" t="s">
        <v>13</v>
      </c>
      <c r="D66" s="1" t="s">
        <v>127</v>
      </c>
      <c r="E66" s="1"/>
      <c r="F66" s="9">
        <v>0</v>
      </c>
      <c r="G66" s="9">
        <v>0</v>
      </c>
      <c r="H66" s="9">
        <v>0</v>
      </c>
      <c r="I66" s="98">
        <v>0</v>
      </c>
      <c r="J66" s="2"/>
    </row>
    <row r="67" spans="1:10" ht="18.75" customHeight="1" hidden="1">
      <c r="A67" s="13">
        <v>33</v>
      </c>
      <c r="B67" s="2" t="s">
        <v>14</v>
      </c>
      <c r="C67" s="1" t="s">
        <v>15</v>
      </c>
      <c r="D67" s="1"/>
      <c r="E67" s="1"/>
      <c r="F67" s="9"/>
      <c r="G67" s="9"/>
      <c r="H67" s="9"/>
      <c r="I67" s="98">
        <f t="shared" si="0"/>
      </c>
      <c r="J67" s="2"/>
    </row>
    <row r="68" spans="1:10" ht="112.5" customHeight="1" hidden="1">
      <c r="A68" s="13">
        <v>34</v>
      </c>
      <c r="B68" s="2" t="s">
        <v>39</v>
      </c>
      <c r="C68" s="1" t="s">
        <v>28</v>
      </c>
      <c r="D68" s="1"/>
      <c r="E68" s="1"/>
      <c r="F68" s="9"/>
      <c r="G68" s="9"/>
      <c r="H68" s="9"/>
      <c r="I68" s="98">
        <f t="shared" si="0"/>
      </c>
      <c r="J68" s="2"/>
    </row>
    <row r="69" spans="1:10" ht="135.75" customHeight="1" hidden="1">
      <c r="A69" s="13">
        <v>35</v>
      </c>
      <c r="B69" s="2" t="s">
        <v>41</v>
      </c>
      <c r="C69" s="1" t="s">
        <v>40</v>
      </c>
      <c r="D69" s="1"/>
      <c r="E69" s="1"/>
      <c r="F69" s="9"/>
      <c r="G69" s="9"/>
      <c r="H69" s="9"/>
      <c r="I69" s="98">
        <f t="shared" si="0"/>
      </c>
      <c r="J69" s="2"/>
    </row>
    <row r="70" spans="1:10" ht="94.5" hidden="1" thickBot="1">
      <c r="A70" s="13">
        <v>36</v>
      </c>
      <c r="B70" s="2" t="s">
        <v>42</v>
      </c>
      <c r="C70" s="1" t="s">
        <v>71</v>
      </c>
      <c r="D70" s="1"/>
      <c r="E70" s="1"/>
      <c r="F70" s="9"/>
      <c r="G70" s="9"/>
      <c r="H70" s="9"/>
      <c r="I70" s="98">
        <f t="shared" si="0"/>
      </c>
      <c r="J70" s="2"/>
    </row>
    <row r="71" spans="1:10" ht="38.25" hidden="1" thickBot="1">
      <c r="A71" s="13">
        <v>37</v>
      </c>
      <c r="B71" s="2" t="s">
        <v>43</v>
      </c>
      <c r="C71" s="1" t="s">
        <v>25</v>
      </c>
      <c r="D71" s="1"/>
      <c r="E71" s="1"/>
      <c r="F71" s="9"/>
      <c r="G71" s="9"/>
      <c r="H71" s="9"/>
      <c r="I71" s="98">
        <f t="shared" si="0"/>
      </c>
      <c r="J71" s="2"/>
    </row>
    <row r="72" spans="1:10" ht="78.75" customHeight="1" hidden="1">
      <c r="A72" s="13">
        <v>38</v>
      </c>
      <c r="B72" s="2" t="s">
        <v>44</v>
      </c>
      <c r="C72" s="1" t="s">
        <v>45</v>
      </c>
      <c r="D72" s="1"/>
      <c r="E72" s="1"/>
      <c r="F72" s="9"/>
      <c r="G72" s="9"/>
      <c r="H72" s="9"/>
      <c r="I72" s="98">
        <f t="shared" si="0"/>
      </c>
      <c r="J72" s="2"/>
    </row>
    <row r="73" spans="1:10" ht="78.75" customHeight="1" hidden="1">
      <c r="A73" s="13">
        <v>39</v>
      </c>
      <c r="B73" s="2" t="s">
        <v>44</v>
      </c>
      <c r="C73" s="1" t="s">
        <v>45</v>
      </c>
      <c r="D73" s="1"/>
      <c r="E73" s="1"/>
      <c r="F73" s="9"/>
      <c r="G73" s="9"/>
      <c r="H73" s="9"/>
      <c r="I73" s="98">
        <f>IF(OR(G73=0,H73=0),"",H73/G73)</f>
      </c>
      <c r="J73" s="2"/>
    </row>
    <row r="74" spans="1:10" ht="78.75" customHeight="1" hidden="1">
      <c r="A74" s="13">
        <v>40</v>
      </c>
      <c r="B74" s="2" t="s">
        <v>44</v>
      </c>
      <c r="C74" s="1" t="s">
        <v>45</v>
      </c>
      <c r="D74" s="1"/>
      <c r="E74" s="1"/>
      <c r="F74" s="9"/>
      <c r="G74" s="9"/>
      <c r="H74" s="9"/>
      <c r="I74" s="98">
        <f>IF(OR(G74=0,H74=0),"",H74/G74)</f>
      </c>
      <c r="J74" s="2"/>
    </row>
    <row r="75" spans="1:10" ht="94.5" hidden="1" thickBot="1">
      <c r="A75" s="13">
        <v>40</v>
      </c>
      <c r="B75" s="2" t="s">
        <v>49</v>
      </c>
      <c r="C75" s="1" t="s">
        <v>38</v>
      </c>
      <c r="D75" s="2"/>
      <c r="E75" s="1"/>
      <c r="F75" s="9"/>
      <c r="G75" s="9"/>
      <c r="H75" s="9">
        <v>0</v>
      </c>
      <c r="I75" s="98">
        <f t="shared" si="0"/>
      </c>
      <c r="J75" s="2"/>
    </row>
    <row r="76" spans="1:10" ht="197.25" customHeight="1" hidden="1">
      <c r="A76" s="13">
        <v>41</v>
      </c>
      <c r="B76" s="2" t="s">
        <v>50</v>
      </c>
      <c r="C76" s="1" t="s">
        <v>26</v>
      </c>
      <c r="D76" s="1"/>
      <c r="E76" s="1"/>
      <c r="F76" s="9"/>
      <c r="G76" s="9"/>
      <c r="H76" s="9">
        <v>0</v>
      </c>
      <c r="I76" s="98">
        <f t="shared" si="0"/>
      </c>
      <c r="J76" s="2"/>
    </row>
    <row r="77" spans="1:10" ht="94.5" hidden="1" thickBot="1">
      <c r="A77" s="13">
        <v>42</v>
      </c>
      <c r="B77" s="2" t="s">
        <v>51</v>
      </c>
      <c r="C77" s="1" t="s">
        <v>24</v>
      </c>
      <c r="D77" s="21"/>
      <c r="E77" s="21"/>
      <c r="F77" s="9"/>
      <c r="G77" s="9"/>
      <c r="H77" s="9">
        <v>0</v>
      </c>
      <c r="I77" s="98">
        <f t="shared" si="0"/>
      </c>
      <c r="J77" s="2"/>
    </row>
    <row r="78" spans="1:10" ht="66" customHeight="1">
      <c r="A78" s="99">
        <v>29</v>
      </c>
      <c r="B78" s="157" t="s">
        <v>147</v>
      </c>
      <c r="C78" s="31" t="s">
        <v>152</v>
      </c>
      <c r="D78" s="118" t="s">
        <v>263</v>
      </c>
      <c r="E78" s="118" t="s">
        <v>267</v>
      </c>
      <c r="F78" s="100">
        <v>20067</v>
      </c>
      <c r="G78" s="100">
        <v>3682</v>
      </c>
      <c r="H78" s="100">
        <v>4390</v>
      </c>
      <c r="I78" s="98">
        <f t="shared" si="0"/>
        <v>1.1922868006518197</v>
      </c>
      <c r="J78" s="115" t="s">
        <v>240</v>
      </c>
    </row>
    <row r="79" spans="1:10" ht="172.5" customHeight="1" thickBot="1">
      <c r="A79" s="99">
        <v>30</v>
      </c>
      <c r="B79" s="143"/>
      <c r="C79" s="38" t="s">
        <v>135</v>
      </c>
      <c r="D79" s="119"/>
      <c r="E79" s="119"/>
      <c r="F79" s="100">
        <f>F78-2107</f>
        <v>17960</v>
      </c>
      <c r="G79" s="9">
        <v>1542</v>
      </c>
      <c r="H79" s="9">
        <v>3142</v>
      </c>
      <c r="I79" s="98">
        <f t="shared" si="0"/>
        <v>2.0376134889753565</v>
      </c>
      <c r="J79" s="116"/>
    </row>
    <row r="80" spans="1:10" ht="177" customHeight="1" hidden="1">
      <c r="A80" s="99"/>
      <c r="B80" s="2"/>
      <c r="C80" s="1"/>
      <c r="D80" s="101"/>
      <c r="E80" s="101"/>
      <c r="F80" s="9"/>
      <c r="G80" s="9"/>
      <c r="H80" s="9"/>
      <c r="I80" s="98"/>
      <c r="J80" s="115" t="s">
        <v>240</v>
      </c>
    </row>
    <row r="81" spans="1:10" ht="134.25" customHeight="1" hidden="1">
      <c r="A81" s="99"/>
      <c r="B81" s="76"/>
      <c r="C81" s="1"/>
      <c r="D81" s="1"/>
      <c r="E81" s="2"/>
      <c r="F81" s="9"/>
      <c r="G81" s="9"/>
      <c r="H81" s="9"/>
      <c r="I81" s="98"/>
      <c r="J81" s="116"/>
    </row>
    <row r="82" spans="1:10" ht="129.75" customHeight="1">
      <c r="A82" s="99">
        <v>33</v>
      </c>
      <c r="B82" s="76" t="s">
        <v>195</v>
      </c>
      <c r="C82" s="1" t="s">
        <v>24</v>
      </c>
      <c r="D82" s="1" t="s">
        <v>169</v>
      </c>
      <c r="E82" s="2"/>
      <c r="F82" s="9">
        <v>2304</v>
      </c>
      <c r="G82" s="9">
        <v>384</v>
      </c>
      <c r="H82" s="9">
        <v>224</v>
      </c>
      <c r="I82" s="98">
        <f t="shared" si="0"/>
        <v>0.5833333333333334</v>
      </c>
      <c r="J82" s="115" t="s">
        <v>241</v>
      </c>
    </row>
    <row r="83" spans="1:10" ht="168.75" customHeight="1">
      <c r="A83" s="99">
        <v>34</v>
      </c>
      <c r="B83" s="76" t="s">
        <v>148</v>
      </c>
      <c r="C83" s="1" t="s">
        <v>34</v>
      </c>
      <c r="D83" s="1" t="s">
        <v>118</v>
      </c>
      <c r="E83" s="1"/>
      <c r="F83" s="9">
        <v>260</v>
      </c>
      <c r="G83" s="9">
        <v>60</v>
      </c>
      <c r="H83" s="9">
        <v>0</v>
      </c>
      <c r="I83" s="98">
        <v>0</v>
      </c>
      <c r="J83" s="116"/>
    </row>
    <row r="84" spans="1:10" ht="51.75" customHeight="1" hidden="1">
      <c r="A84" s="99">
        <v>45</v>
      </c>
      <c r="B84" s="76"/>
      <c r="C84" s="1" t="s">
        <v>22</v>
      </c>
      <c r="D84" s="1" t="s">
        <v>119</v>
      </c>
      <c r="E84" s="1"/>
      <c r="F84" s="9">
        <v>0</v>
      </c>
      <c r="G84" s="9">
        <v>0</v>
      </c>
      <c r="H84" s="9">
        <v>0</v>
      </c>
      <c r="I84" s="98">
        <f t="shared" si="0"/>
      </c>
      <c r="J84" s="2"/>
    </row>
    <row r="85" spans="1:10" ht="51.75" customHeight="1" hidden="1">
      <c r="A85" s="99">
        <v>46</v>
      </c>
      <c r="B85" s="2"/>
      <c r="C85" s="1" t="s">
        <v>23</v>
      </c>
      <c r="D85" s="1"/>
      <c r="E85" s="1"/>
      <c r="F85" s="9"/>
      <c r="G85" s="9"/>
      <c r="H85" s="9"/>
      <c r="I85" s="98">
        <f t="shared" si="0"/>
      </c>
      <c r="J85" s="2"/>
    </row>
    <row r="86" spans="1:10" ht="249.75" customHeight="1">
      <c r="A86" s="99">
        <v>35</v>
      </c>
      <c r="B86" s="76" t="s">
        <v>196</v>
      </c>
      <c r="C86" s="1" t="s">
        <v>170</v>
      </c>
      <c r="D86" s="1" t="s">
        <v>171</v>
      </c>
      <c r="E86" s="2" t="s">
        <v>266</v>
      </c>
      <c r="F86" s="9">
        <v>12250</v>
      </c>
      <c r="G86" s="9">
        <v>3000</v>
      </c>
      <c r="H86" s="9">
        <v>315</v>
      </c>
      <c r="I86" s="98">
        <f>H86*100%/G86</f>
        <v>0.105</v>
      </c>
      <c r="J86" s="2" t="s">
        <v>239</v>
      </c>
    </row>
    <row r="87" spans="1:10" ht="131.25" hidden="1">
      <c r="A87" s="99">
        <v>48</v>
      </c>
      <c r="B87" s="76" t="s">
        <v>120</v>
      </c>
      <c r="C87" s="1" t="s">
        <v>105</v>
      </c>
      <c r="D87" s="1" t="s">
        <v>128</v>
      </c>
      <c r="E87" s="1"/>
      <c r="F87" s="9">
        <v>0</v>
      </c>
      <c r="G87" s="9">
        <v>0</v>
      </c>
      <c r="H87" s="9">
        <v>0</v>
      </c>
      <c r="I87" s="98">
        <v>0</v>
      </c>
      <c r="J87" s="2" t="s">
        <v>239</v>
      </c>
    </row>
    <row r="88" spans="1:10" ht="45" customHeight="1" hidden="1">
      <c r="A88" s="99">
        <v>49</v>
      </c>
      <c r="B88" s="76"/>
      <c r="C88" s="1" t="s">
        <v>31</v>
      </c>
      <c r="D88" s="1"/>
      <c r="E88" s="1"/>
      <c r="F88" s="9"/>
      <c r="G88" s="9"/>
      <c r="H88" s="9"/>
      <c r="I88" s="98">
        <f t="shared" si="0"/>
      </c>
      <c r="J88" s="2" t="s">
        <v>239</v>
      </c>
    </row>
    <row r="89" spans="1:10" ht="56.25" hidden="1">
      <c r="A89" s="99">
        <v>50</v>
      </c>
      <c r="B89" s="76"/>
      <c r="C89" s="1" t="s">
        <v>47</v>
      </c>
      <c r="D89" s="1"/>
      <c r="E89" s="1"/>
      <c r="F89" s="9"/>
      <c r="G89" s="9"/>
      <c r="H89" s="9"/>
      <c r="I89" s="98">
        <f t="shared" si="0"/>
      </c>
      <c r="J89" s="2" t="s">
        <v>239</v>
      </c>
    </row>
    <row r="90" spans="1:10" ht="56.25" hidden="1">
      <c r="A90" s="99">
        <v>51</v>
      </c>
      <c r="B90" s="76"/>
      <c r="C90" s="1" t="s">
        <v>48</v>
      </c>
      <c r="D90" s="1"/>
      <c r="E90" s="1"/>
      <c r="F90" s="9"/>
      <c r="G90" s="9"/>
      <c r="H90" s="9"/>
      <c r="I90" s="98">
        <f t="shared" si="0"/>
      </c>
      <c r="J90" s="2" t="s">
        <v>239</v>
      </c>
    </row>
    <row r="91" spans="1:10" ht="78" customHeight="1" hidden="1">
      <c r="A91" s="99">
        <v>52</v>
      </c>
      <c r="B91" s="76"/>
      <c r="C91" s="1" t="s">
        <v>21</v>
      </c>
      <c r="D91" s="1"/>
      <c r="E91" s="1"/>
      <c r="F91" s="9"/>
      <c r="G91" s="9"/>
      <c r="H91" s="9"/>
      <c r="I91" s="98">
        <f t="shared" si="0"/>
      </c>
      <c r="J91" s="2" t="s">
        <v>239</v>
      </c>
    </row>
    <row r="92" spans="1:10" ht="56.25" hidden="1">
      <c r="A92" s="99">
        <v>53</v>
      </c>
      <c r="B92" s="76"/>
      <c r="C92" s="1" t="s">
        <v>72</v>
      </c>
      <c r="D92" s="1"/>
      <c r="E92" s="1"/>
      <c r="F92" s="9"/>
      <c r="G92" s="9"/>
      <c r="H92" s="9"/>
      <c r="I92" s="98">
        <f t="shared" si="0"/>
      </c>
      <c r="J92" s="2" t="s">
        <v>239</v>
      </c>
    </row>
    <row r="93" spans="1:10" ht="38.25" customHeight="1" hidden="1">
      <c r="A93" s="99">
        <v>54</v>
      </c>
      <c r="B93" s="76"/>
      <c r="C93" s="1" t="s">
        <v>73</v>
      </c>
      <c r="D93" s="1"/>
      <c r="E93" s="1"/>
      <c r="F93" s="9"/>
      <c r="G93" s="9"/>
      <c r="H93" s="9"/>
      <c r="I93" s="98">
        <f t="shared" si="0"/>
      </c>
      <c r="J93" s="2" t="s">
        <v>239</v>
      </c>
    </row>
    <row r="94" spans="1:10" ht="185.25" customHeight="1" hidden="1">
      <c r="A94" s="99"/>
      <c r="B94" s="76" t="s">
        <v>149</v>
      </c>
      <c r="C94" s="1"/>
      <c r="D94" s="1"/>
      <c r="E94" s="2"/>
      <c r="F94" s="9"/>
      <c r="G94" s="9"/>
      <c r="H94" s="9"/>
      <c r="I94" s="98">
        <f t="shared" si="0"/>
      </c>
      <c r="J94" s="2" t="s">
        <v>239</v>
      </c>
    </row>
    <row r="95" spans="1:10" ht="189.75" customHeight="1">
      <c r="A95" s="99">
        <v>36</v>
      </c>
      <c r="B95" s="76" t="s">
        <v>197</v>
      </c>
      <c r="C95" s="1" t="s">
        <v>37</v>
      </c>
      <c r="D95" s="1" t="s">
        <v>203</v>
      </c>
      <c r="E95" s="1"/>
      <c r="F95" s="9">
        <v>7183</v>
      </c>
      <c r="G95" s="9">
        <v>1393</v>
      </c>
      <c r="H95" s="9">
        <v>0</v>
      </c>
      <c r="I95" s="98">
        <f>H95/G95/100*100</f>
        <v>0</v>
      </c>
      <c r="J95" s="2" t="s">
        <v>239</v>
      </c>
    </row>
    <row r="96" spans="1:10" ht="99.75" customHeight="1" hidden="1">
      <c r="A96" s="99"/>
      <c r="B96" s="76" t="s">
        <v>121</v>
      </c>
      <c r="C96" s="1" t="s">
        <v>75</v>
      </c>
      <c r="D96" s="1" t="s">
        <v>129</v>
      </c>
      <c r="E96" s="1"/>
      <c r="F96" s="9">
        <v>0</v>
      </c>
      <c r="G96" s="9">
        <v>0</v>
      </c>
      <c r="H96" s="9">
        <v>0</v>
      </c>
      <c r="I96" s="98">
        <f t="shared" si="0"/>
      </c>
      <c r="J96" s="2"/>
    </row>
    <row r="97" spans="1:10" ht="161.25" customHeight="1" hidden="1">
      <c r="A97" s="99"/>
      <c r="B97" s="76" t="s">
        <v>122</v>
      </c>
      <c r="C97" s="1" t="s">
        <v>20</v>
      </c>
      <c r="D97" s="1" t="s">
        <v>130</v>
      </c>
      <c r="E97" s="1"/>
      <c r="F97" s="9">
        <v>0</v>
      </c>
      <c r="G97" s="9">
        <v>0</v>
      </c>
      <c r="H97" s="9">
        <v>0</v>
      </c>
      <c r="I97" s="98">
        <f t="shared" si="0"/>
      </c>
      <c r="J97" s="2"/>
    </row>
    <row r="98" spans="1:10" ht="234.75" customHeight="1">
      <c r="A98" s="99">
        <v>37</v>
      </c>
      <c r="B98" s="76" t="s">
        <v>198</v>
      </c>
      <c r="C98" s="1" t="s">
        <v>123</v>
      </c>
      <c r="D98" s="1" t="s">
        <v>131</v>
      </c>
      <c r="E98" s="2"/>
      <c r="F98" s="9">
        <v>2460</v>
      </c>
      <c r="G98" s="9">
        <v>410</v>
      </c>
      <c r="H98" s="9">
        <v>0</v>
      </c>
      <c r="I98" s="98">
        <f>H98/G98/100*100</f>
        <v>0</v>
      </c>
      <c r="J98" s="2" t="s">
        <v>242</v>
      </c>
    </row>
    <row r="99" spans="1:10" ht="36.75" customHeight="1" hidden="1">
      <c r="A99" s="99">
        <v>60</v>
      </c>
      <c r="B99" s="2" t="s">
        <v>52</v>
      </c>
      <c r="C99" s="1" t="s">
        <v>27</v>
      </c>
      <c r="D99" s="1"/>
      <c r="E99" s="1"/>
      <c r="F99" s="9"/>
      <c r="G99" s="9"/>
      <c r="H99" s="9"/>
      <c r="I99" s="98">
        <v>0</v>
      </c>
      <c r="J99" s="2"/>
    </row>
    <row r="100" spans="1:10" ht="49.5" customHeight="1" hidden="1">
      <c r="A100" s="99">
        <v>61</v>
      </c>
      <c r="B100" s="2"/>
      <c r="C100" s="1" t="s">
        <v>116</v>
      </c>
      <c r="D100" s="1"/>
      <c r="E100" s="1"/>
      <c r="F100" s="9"/>
      <c r="G100" s="9"/>
      <c r="H100" s="9"/>
      <c r="I100" s="98">
        <v>0</v>
      </c>
      <c r="J100" s="2"/>
    </row>
    <row r="101" spans="1:10" ht="30.75" customHeight="1">
      <c r="A101" s="99">
        <v>38</v>
      </c>
      <c r="B101" s="14" t="s">
        <v>54</v>
      </c>
      <c r="C101" s="29" t="s">
        <v>18</v>
      </c>
      <c r="D101" s="29"/>
      <c r="E101" s="29"/>
      <c r="F101" s="57">
        <f>F111+F112</f>
        <v>16721</v>
      </c>
      <c r="G101" s="57">
        <f>G111+G112</f>
        <v>150</v>
      </c>
      <c r="H101" s="57">
        <f>H111+H112</f>
        <v>1434</v>
      </c>
      <c r="I101" s="98">
        <f>H101/G101/100*100</f>
        <v>9.56</v>
      </c>
      <c r="J101" s="2"/>
    </row>
    <row r="102" spans="1:10" ht="159.75" customHeight="1" hidden="1">
      <c r="A102" s="99">
        <v>62</v>
      </c>
      <c r="B102" s="2" t="s">
        <v>56</v>
      </c>
      <c r="C102" s="1" t="s">
        <v>36</v>
      </c>
      <c r="D102" s="1" t="s">
        <v>133</v>
      </c>
      <c r="E102" s="1"/>
      <c r="F102" s="9">
        <v>0</v>
      </c>
      <c r="G102" s="9">
        <v>0</v>
      </c>
      <c r="H102" s="9">
        <v>0</v>
      </c>
      <c r="I102" s="98">
        <v>0</v>
      </c>
      <c r="J102" s="2"/>
    </row>
    <row r="103" spans="1:10" ht="39" customHeight="1" hidden="1">
      <c r="A103" s="99">
        <v>63</v>
      </c>
      <c r="B103" s="2" t="s">
        <v>57</v>
      </c>
      <c r="C103" s="1" t="s">
        <v>35</v>
      </c>
      <c r="D103" s="1"/>
      <c r="E103" s="1"/>
      <c r="F103" s="9">
        <v>0</v>
      </c>
      <c r="G103" s="9">
        <v>0</v>
      </c>
      <c r="H103" s="9">
        <v>0</v>
      </c>
      <c r="I103" s="98">
        <v>0</v>
      </c>
      <c r="J103" s="2"/>
    </row>
    <row r="104" spans="1:10" ht="39" customHeight="1" hidden="1">
      <c r="A104" s="99">
        <v>64</v>
      </c>
      <c r="B104" s="2" t="s">
        <v>58</v>
      </c>
      <c r="C104" s="1" t="s">
        <v>32</v>
      </c>
      <c r="D104" s="1"/>
      <c r="E104" s="1"/>
      <c r="F104" s="9"/>
      <c r="G104" s="9"/>
      <c r="H104" s="9"/>
      <c r="I104" s="98">
        <v>0</v>
      </c>
      <c r="J104" s="2"/>
    </row>
    <row r="105" spans="1:10" ht="39" customHeight="1" hidden="1">
      <c r="A105" s="99">
        <v>65</v>
      </c>
      <c r="B105" s="2" t="s">
        <v>59</v>
      </c>
      <c r="C105" s="1" t="s">
        <v>33</v>
      </c>
      <c r="D105" s="1"/>
      <c r="E105" s="1"/>
      <c r="F105" s="9"/>
      <c r="G105" s="9"/>
      <c r="H105" s="9"/>
      <c r="I105" s="98">
        <v>0</v>
      </c>
      <c r="J105" s="2"/>
    </row>
    <row r="106" spans="1:10" ht="39" customHeight="1" hidden="1">
      <c r="A106" s="99">
        <v>66</v>
      </c>
      <c r="B106" s="2" t="s">
        <v>60</v>
      </c>
      <c r="C106" s="1" t="s">
        <v>29</v>
      </c>
      <c r="D106" s="1"/>
      <c r="E106" s="1"/>
      <c r="F106" s="9"/>
      <c r="G106" s="9"/>
      <c r="H106" s="9"/>
      <c r="I106" s="98">
        <v>0</v>
      </c>
      <c r="J106" s="2"/>
    </row>
    <row r="107" spans="1:10" ht="39" customHeight="1" hidden="1">
      <c r="A107" s="99">
        <v>67</v>
      </c>
      <c r="B107" s="2" t="s">
        <v>61</v>
      </c>
      <c r="C107" s="1" t="s">
        <v>30</v>
      </c>
      <c r="D107" s="1"/>
      <c r="E107" s="1"/>
      <c r="F107" s="9"/>
      <c r="G107" s="9"/>
      <c r="H107" s="9"/>
      <c r="I107" s="98">
        <v>0</v>
      </c>
      <c r="J107" s="2"/>
    </row>
    <row r="108" spans="1:10" ht="39" customHeight="1" hidden="1">
      <c r="A108" s="99">
        <v>68</v>
      </c>
      <c r="B108" s="2" t="s">
        <v>62</v>
      </c>
      <c r="C108" s="1" t="s">
        <v>19</v>
      </c>
      <c r="D108" s="1"/>
      <c r="E108" s="1"/>
      <c r="F108" s="9"/>
      <c r="G108" s="9"/>
      <c r="H108" s="9"/>
      <c r="I108" s="98">
        <v>0</v>
      </c>
      <c r="J108" s="2"/>
    </row>
    <row r="109" spans="1:10" ht="39" customHeight="1" hidden="1">
      <c r="A109" s="99">
        <v>69</v>
      </c>
      <c r="B109" s="2" t="s">
        <v>69</v>
      </c>
      <c r="C109" s="1" t="s">
        <v>68</v>
      </c>
      <c r="D109" s="1"/>
      <c r="E109" s="1"/>
      <c r="F109" s="9"/>
      <c r="G109" s="9"/>
      <c r="H109" s="9"/>
      <c r="I109" s="98">
        <v>0</v>
      </c>
      <c r="J109" s="2"/>
    </row>
    <row r="110" spans="1:10" ht="39" customHeight="1" hidden="1">
      <c r="A110" s="99">
        <v>70</v>
      </c>
      <c r="B110" s="2" t="s">
        <v>70</v>
      </c>
      <c r="C110" s="1" t="s">
        <v>53</v>
      </c>
      <c r="D110" s="1"/>
      <c r="E110" s="1"/>
      <c r="F110" s="9"/>
      <c r="G110" s="9"/>
      <c r="H110" s="9"/>
      <c r="I110" s="98">
        <v>0</v>
      </c>
      <c r="J110" s="2"/>
    </row>
    <row r="111" spans="1:10" ht="108.75" customHeight="1">
      <c r="A111" s="99">
        <v>39</v>
      </c>
      <c r="B111" s="76" t="s">
        <v>139</v>
      </c>
      <c r="C111" s="1" t="s">
        <v>172</v>
      </c>
      <c r="D111" s="1" t="s">
        <v>133</v>
      </c>
      <c r="E111" s="1"/>
      <c r="F111" s="9">
        <v>5498</v>
      </c>
      <c r="G111" s="9">
        <v>50</v>
      </c>
      <c r="H111" s="9">
        <v>1434</v>
      </c>
      <c r="I111" s="98">
        <f>H111/G111/100*100</f>
        <v>28.68</v>
      </c>
      <c r="J111" s="2" t="s">
        <v>242</v>
      </c>
    </row>
    <row r="112" spans="1:10" ht="122.25" customHeight="1">
      <c r="A112" s="99">
        <v>40</v>
      </c>
      <c r="B112" s="76" t="s">
        <v>173</v>
      </c>
      <c r="C112" s="1" t="s">
        <v>174</v>
      </c>
      <c r="D112" s="1" t="s">
        <v>175</v>
      </c>
      <c r="E112" s="1" t="s">
        <v>281</v>
      </c>
      <c r="F112" s="9">
        <v>11223</v>
      </c>
      <c r="G112" s="9">
        <v>100</v>
      </c>
      <c r="H112" s="9">
        <v>0</v>
      </c>
      <c r="I112" s="98">
        <f>H112/G112/100*100</f>
        <v>0</v>
      </c>
      <c r="J112" s="2" t="s">
        <v>242</v>
      </c>
    </row>
    <row r="113" spans="1:10" ht="36.75" customHeight="1">
      <c r="A113" s="99">
        <v>41</v>
      </c>
      <c r="B113" s="14" t="s">
        <v>55</v>
      </c>
      <c r="C113" s="29" t="s">
        <v>11</v>
      </c>
      <c r="D113" s="29"/>
      <c r="E113" s="29"/>
      <c r="F113" s="57">
        <f>F119</f>
        <v>1152.3</v>
      </c>
      <c r="G113" s="57">
        <f>G119</f>
        <v>100</v>
      </c>
      <c r="H113" s="57">
        <f>H119</f>
        <v>402</v>
      </c>
      <c r="I113" s="98">
        <f aca="true" t="shared" si="1" ref="I113:I120">IF(OR(G113=0,H113=0),"",H113/G113)</f>
        <v>4.02</v>
      </c>
      <c r="J113" s="2"/>
    </row>
    <row r="114" spans="1:10" ht="36.75" customHeight="1" hidden="1">
      <c r="A114" s="99">
        <v>72</v>
      </c>
      <c r="B114" s="2" t="s">
        <v>63</v>
      </c>
      <c r="C114" s="1" t="s">
        <v>16</v>
      </c>
      <c r="D114" s="1"/>
      <c r="E114" s="1"/>
      <c r="F114" s="9"/>
      <c r="G114" s="9"/>
      <c r="H114" s="9"/>
      <c r="I114" s="98">
        <f t="shared" si="1"/>
      </c>
      <c r="J114" s="2"/>
    </row>
    <row r="115" spans="1:10" ht="36.75" customHeight="1" hidden="1">
      <c r="A115" s="99">
        <v>73</v>
      </c>
      <c r="B115" s="2" t="s">
        <v>64</v>
      </c>
      <c r="C115" s="1" t="s">
        <v>9</v>
      </c>
      <c r="D115" s="1"/>
      <c r="E115" s="1"/>
      <c r="F115" s="9"/>
      <c r="G115" s="9"/>
      <c r="H115" s="9"/>
      <c r="I115" s="98">
        <f t="shared" si="1"/>
      </c>
      <c r="J115" s="2"/>
    </row>
    <row r="116" spans="1:10" ht="36.75" customHeight="1" hidden="1">
      <c r="A116" s="99">
        <v>74</v>
      </c>
      <c r="B116" s="2" t="s">
        <v>65</v>
      </c>
      <c r="C116" s="1" t="s">
        <v>10</v>
      </c>
      <c r="D116" s="1"/>
      <c r="E116" s="1"/>
      <c r="F116" s="9"/>
      <c r="G116" s="9"/>
      <c r="H116" s="9"/>
      <c r="I116" s="98">
        <f t="shared" si="1"/>
      </c>
      <c r="J116" s="2"/>
    </row>
    <row r="117" spans="1:10" ht="36.75" customHeight="1" hidden="1">
      <c r="A117" s="99">
        <v>75</v>
      </c>
      <c r="B117" s="2" t="s">
        <v>66</v>
      </c>
      <c r="C117" s="1" t="s">
        <v>8</v>
      </c>
      <c r="D117" s="1"/>
      <c r="E117" s="1"/>
      <c r="F117" s="9"/>
      <c r="G117" s="9"/>
      <c r="H117" s="9"/>
      <c r="I117" s="98">
        <f t="shared" si="1"/>
      </c>
      <c r="J117" s="2"/>
    </row>
    <row r="118" spans="1:10" ht="36.75" customHeight="1" hidden="1">
      <c r="A118" s="99">
        <v>76</v>
      </c>
      <c r="B118" s="2" t="s">
        <v>67</v>
      </c>
      <c r="C118" s="1" t="s">
        <v>17</v>
      </c>
      <c r="D118" s="1" t="s">
        <v>132</v>
      </c>
      <c r="E118" s="1"/>
      <c r="F118" s="9">
        <v>0</v>
      </c>
      <c r="G118" s="9">
        <v>0</v>
      </c>
      <c r="H118" s="9">
        <v>0</v>
      </c>
      <c r="I118" s="98">
        <f t="shared" si="1"/>
      </c>
      <c r="J118" s="2"/>
    </row>
    <row r="119" spans="1:10" ht="195" customHeight="1">
      <c r="A119" s="102">
        <v>42</v>
      </c>
      <c r="B119" s="2" t="s">
        <v>63</v>
      </c>
      <c r="C119" s="1" t="s">
        <v>134</v>
      </c>
      <c r="D119" s="1" t="s">
        <v>151</v>
      </c>
      <c r="E119" s="2" t="s">
        <v>264</v>
      </c>
      <c r="F119" s="9">
        <v>1152.3</v>
      </c>
      <c r="G119" s="9">
        <v>100</v>
      </c>
      <c r="H119" s="9">
        <v>402</v>
      </c>
      <c r="I119" s="17">
        <f t="shared" si="1"/>
        <v>4.02</v>
      </c>
      <c r="J119" s="2"/>
    </row>
    <row r="120" spans="1:10" ht="93" customHeight="1">
      <c r="A120" s="102">
        <v>43</v>
      </c>
      <c r="B120" s="14">
        <v>5</v>
      </c>
      <c r="C120" s="29" t="s">
        <v>176</v>
      </c>
      <c r="D120" s="1"/>
      <c r="E120" s="1"/>
      <c r="F120" s="9"/>
      <c r="G120" s="9"/>
      <c r="H120" s="9"/>
      <c r="I120" s="98">
        <f t="shared" si="1"/>
      </c>
      <c r="J120" s="2"/>
    </row>
    <row r="121" spans="1:10" ht="272.25" customHeight="1">
      <c r="A121" s="102">
        <v>44</v>
      </c>
      <c r="B121" s="115">
        <v>5.1</v>
      </c>
      <c r="C121" s="147" t="s">
        <v>177</v>
      </c>
      <c r="D121" s="1" t="s">
        <v>178</v>
      </c>
      <c r="E121" s="1" t="s">
        <v>280</v>
      </c>
      <c r="F121" s="9" t="s">
        <v>186</v>
      </c>
      <c r="G121" s="9" t="s">
        <v>157</v>
      </c>
      <c r="H121" s="9" t="s">
        <v>157</v>
      </c>
      <c r="I121" s="98">
        <v>1</v>
      </c>
      <c r="J121" s="2" t="s">
        <v>242</v>
      </c>
    </row>
    <row r="122" spans="1:10" ht="260.25" customHeight="1">
      <c r="A122" s="102">
        <v>45</v>
      </c>
      <c r="B122" s="116"/>
      <c r="C122" s="148"/>
      <c r="D122" s="1" t="s">
        <v>179</v>
      </c>
      <c r="E122" s="1" t="s">
        <v>261</v>
      </c>
      <c r="F122" s="9" t="s">
        <v>186</v>
      </c>
      <c r="G122" s="9" t="s">
        <v>186</v>
      </c>
      <c r="H122" s="9" t="s">
        <v>157</v>
      </c>
      <c r="I122" s="98">
        <v>1</v>
      </c>
      <c r="J122" s="2" t="s">
        <v>243</v>
      </c>
    </row>
    <row r="123" spans="1:10" ht="202.5" customHeight="1">
      <c r="A123" s="102">
        <v>46</v>
      </c>
      <c r="B123" s="115">
        <v>5.2</v>
      </c>
      <c r="C123" s="147" t="s">
        <v>180</v>
      </c>
      <c r="D123" s="1" t="s">
        <v>181</v>
      </c>
      <c r="E123" s="1" t="s">
        <v>299</v>
      </c>
      <c r="F123" s="9" t="s">
        <v>92</v>
      </c>
      <c r="G123" s="9" t="s">
        <v>259</v>
      </c>
      <c r="H123" s="9" t="s">
        <v>247</v>
      </c>
      <c r="I123" s="98">
        <v>1</v>
      </c>
      <c r="J123" s="2" t="s">
        <v>244</v>
      </c>
    </row>
    <row r="124" spans="1:10" ht="297" customHeight="1">
      <c r="A124" s="102">
        <v>47</v>
      </c>
      <c r="B124" s="116"/>
      <c r="C124" s="148"/>
      <c r="D124" s="1" t="s">
        <v>182</v>
      </c>
      <c r="E124" s="1" t="s">
        <v>300</v>
      </c>
      <c r="F124" s="9" t="s">
        <v>92</v>
      </c>
      <c r="G124" s="9" t="s">
        <v>187</v>
      </c>
      <c r="H124" s="9" t="s">
        <v>247</v>
      </c>
      <c r="I124" s="98">
        <v>0</v>
      </c>
      <c r="J124" s="2" t="s">
        <v>244</v>
      </c>
    </row>
    <row r="125" spans="1:10" ht="292.5" customHeight="1">
      <c r="A125" s="102">
        <v>48</v>
      </c>
      <c r="B125" s="115">
        <v>5.3</v>
      </c>
      <c r="C125" s="147" t="s">
        <v>183</v>
      </c>
      <c r="D125" s="1" t="s">
        <v>184</v>
      </c>
      <c r="E125" s="1" t="s">
        <v>85</v>
      </c>
      <c r="F125" s="9" t="s">
        <v>188</v>
      </c>
      <c r="G125" s="9">
        <v>0</v>
      </c>
      <c r="H125" s="9">
        <v>0</v>
      </c>
      <c r="I125" s="98">
        <v>1</v>
      </c>
      <c r="J125" s="2" t="s">
        <v>242</v>
      </c>
    </row>
    <row r="126" spans="1:10" ht="342" customHeight="1">
      <c r="A126" s="102">
        <v>49</v>
      </c>
      <c r="B126" s="116"/>
      <c r="C126" s="171"/>
      <c r="D126" s="1" t="s">
        <v>185</v>
      </c>
      <c r="E126" s="1" t="s">
        <v>260</v>
      </c>
      <c r="F126" s="9" t="s">
        <v>188</v>
      </c>
      <c r="G126" s="9">
        <v>0</v>
      </c>
      <c r="H126" s="9">
        <v>0</v>
      </c>
      <c r="I126" s="98">
        <v>1</v>
      </c>
      <c r="J126" s="2" t="s">
        <v>242</v>
      </c>
    </row>
    <row r="127" spans="1:10" ht="120.75" customHeight="1" thickBot="1">
      <c r="A127" s="102">
        <v>50</v>
      </c>
      <c r="B127" s="2"/>
      <c r="C127" s="148"/>
      <c r="D127" s="1" t="s">
        <v>189</v>
      </c>
      <c r="E127" s="1" t="s">
        <v>275</v>
      </c>
      <c r="F127" s="9" t="s">
        <v>188</v>
      </c>
      <c r="G127" s="9">
        <v>0</v>
      </c>
      <c r="H127" s="9">
        <v>0</v>
      </c>
      <c r="I127" s="98">
        <v>1</v>
      </c>
      <c r="J127" s="2" t="s">
        <v>244</v>
      </c>
    </row>
    <row r="128" spans="1:10" ht="18.75" customHeight="1" hidden="1">
      <c r="A128" s="128" t="s">
        <v>1</v>
      </c>
      <c r="B128" s="136" t="s">
        <v>97</v>
      </c>
      <c r="C128" s="158" t="s">
        <v>2</v>
      </c>
      <c r="D128" s="159"/>
      <c r="E128" s="136" t="s">
        <v>95</v>
      </c>
      <c r="F128" s="163" t="s">
        <v>111</v>
      </c>
      <c r="G128" s="163"/>
      <c r="H128" s="163"/>
      <c r="I128" s="160"/>
      <c r="J128" s="2"/>
    </row>
    <row r="129" spans="1:10" ht="18.75" customHeight="1" hidden="1">
      <c r="A129" s="128"/>
      <c r="B129" s="136"/>
      <c r="C129" s="160"/>
      <c r="D129" s="161"/>
      <c r="E129" s="136"/>
      <c r="F129" s="123" t="s">
        <v>112</v>
      </c>
      <c r="G129" s="123" t="s">
        <v>108</v>
      </c>
      <c r="H129" s="123"/>
      <c r="I129" s="134"/>
      <c r="J129" s="2"/>
    </row>
    <row r="130" spans="1:10" ht="19.5" hidden="1" thickBot="1">
      <c r="A130" s="128"/>
      <c r="B130" s="136"/>
      <c r="C130" s="115" t="s">
        <v>99</v>
      </c>
      <c r="D130" s="115" t="s">
        <v>100</v>
      </c>
      <c r="E130" s="136"/>
      <c r="F130" s="123"/>
      <c r="G130" s="115" t="s">
        <v>109</v>
      </c>
      <c r="H130" s="123" t="s">
        <v>110</v>
      </c>
      <c r="I130" s="134" t="s">
        <v>92</v>
      </c>
      <c r="J130" s="2"/>
    </row>
    <row r="131" spans="1:10" ht="24.75" customHeight="1" hidden="1" thickBot="1">
      <c r="A131" s="129"/>
      <c r="B131" s="137"/>
      <c r="C131" s="135"/>
      <c r="D131" s="135"/>
      <c r="E131" s="137"/>
      <c r="F131" s="124"/>
      <c r="G131" s="135"/>
      <c r="H131" s="124"/>
      <c r="I131" s="156"/>
      <c r="J131" s="2"/>
    </row>
    <row r="132" spans="1:10" ht="36.75" customHeight="1" hidden="1" thickBot="1">
      <c r="A132" s="120" t="s">
        <v>107</v>
      </c>
      <c r="B132" s="121"/>
      <c r="C132" s="121"/>
      <c r="D132" s="121"/>
      <c r="E132" s="121"/>
      <c r="F132" s="121"/>
      <c r="G132" s="121"/>
      <c r="H132" s="121"/>
      <c r="I132" s="122"/>
      <c r="J132" s="2"/>
    </row>
    <row r="133" spans="1:10" ht="19.5" hidden="1" thickBot="1">
      <c r="A133" s="16"/>
      <c r="B133" s="43"/>
      <c r="C133" s="39"/>
      <c r="D133" s="39"/>
      <c r="E133" s="39"/>
      <c r="F133" s="39"/>
      <c r="G133" s="43"/>
      <c r="H133" s="43"/>
      <c r="I133" s="106"/>
      <c r="J133" s="2"/>
    </row>
    <row r="134" spans="1:10" ht="19.5" hidden="1" thickBot="1">
      <c r="A134" s="13"/>
      <c r="B134" s="2"/>
      <c r="C134" s="6"/>
      <c r="D134" s="6"/>
      <c r="E134" s="6"/>
      <c r="F134" s="6"/>
      <c r="G134" s="2"/>
      <c r="H134" s="2"/>
      <c r="I134" s="103"/>
      <c r="J134" s="2"/>
    </row>
    <row r="135" spans="1:10" ht="21" customHeight="1" hidden="1" thickBot="1">
      <c r="A135" s="107"/>
      <c r="B135" s="104"/>
      <c r="C135" s="40"/>
      <c r="D135" s="40"/>
      <c r="E135" s="40"/>
      <c r="F135" s="40"/>
      <c r="G135" s="104"/>
      <c r="H135" s="104"/>
      <c r="I135" s="105"/>
      <c r="J135" s="2"/>
    </row>
    <row r="136" spans="1:9" ht="18.75">
      <c r="A136" s="125"/>
      <c r="B136" s="125"/>
      <c r="C136" s="125"/>
      <c r="D136" s="125"/>
      <c r="E136" s="125"/>
      <c r="F136" s="125"/>
      <c r="G136" s="125"/>
      <c r="H136" s="125"/>
      <c r="I136" s="125"/>
    </row>
    <row r="137" spans="1:9" ht="18.75">
      <c r="A137" s="117" t="s">
        <v>272</v>
      </c>
      <c r="B137" s="117"/>
      <c r="C137" s="117"/>
      <c r="D137" s="109"/>
      <c r="E137" s="109"/>
      <c r="F137" s="109"/>
      <c r="G137" s="109"/>
      <c r="H137" s="109"/>
      <c r="I137" s="109"/>
    </row>
    <row r="138" spans="1:5" ht="18.75" customHeight="1">
      <c r="A138" s="117"/>
      <c r="B138" s="117"/>
      <c r="C138" s="117"/>
      <c r="D138" s="4" t="s">
        <v>273</v>
      </c>
      <c r="E138" s="4" t="s">
        <v>245</v>
      </c>
    </row>
    <row r="139" spans="1:5" ht="18.75" customHeight="1">
      <c r="A139" s="108"/>
      <c r="B139" s="108"/>
      <c r="C139" s="108"/>
      <c r="D139" s="4"/>
      <c r="E139" s="4"/>
    </row>
    <row r="140" spans="1:5" ht="39.75" customHeight="1">
      <c r="A140" s="117" t="s">
        <v>194</v>
      </c>
      <c r="B140" s="117"/>
      <c r="C140" s="117"/>
      <c r="D140" s="4" t="s">
        <v>274</v>
      </c>
      <c r="E140" s="110" t="s">
        <v>248</v>
      </c>
    </row>
    <row r="142" spans="1:4" ht="18.75" customHeight="1">
      <c r="A142" s="111" t="s">
        <v>254</v>
      </c>
      <c r="B142" s="111"/>
      <c r="C142" s="111"/>
      <c r="D142" s="111"/>
    </row>
  </sheetData>
  <sheetProtection/>
  <mergeCells count="69">
    <mergeCell ref="A137:C138"/>
    <mergeCell ref="B125:B126"/>
    <mergeCell ref="D10:D11"/>
    <mergeCell ref="B121:B122"/>
    <mergeCell ref="B31:B32"/>
    <mergeCell ref="C31:C32"/>
    <mergeCell ref="B123:B124"/>
    <mergeCell ref="A60:C60"/>
    <mergeCell ref="C33:C34"/>
    <mergeCell ref="B8:B11"/>
    <mergeCell ref="J8:J11"/>
    <mergeCell ref="A12:I12"/>
    <mergeCell ref="C10:C11"/>
    <mergeCell ref="C29:C30"/>
    <mergeCell ref="B16:B20"/>
    <mergeCell ref="F128:I128"/>
    <mergeCell ref="A16:A18"/>
    <mergeCell ref="C16:C18"/>
    <mergeCell ref="A61:C61"/>
    <mergeCell ref="C125:C127"/>
    <mergeCell ref="G16:G18"/>
    <mergeCell ref="H9:I9"/>
    <mergeCell ref="H130:H131"/>
    <mergeCell ref="A13:C13"/>
    <mergeCell ref="B29:B30"/>
    <mergeCell ref="B128:B131"/>
    <mergeCell ref="C130:C131"/>
    <mergeCell ref="I130:I131"/>
    <mergeCell ref="B78:B79"/>
    <mergeCell ref="C128:D129"/>
    <mergeCell ref="A128:A131"/>
    <mergeCell ref="D130:D131"/>
    <mergeCell ref="C121:C122"/>
    <mergeCell ref="F10:F11"/>
    <mergeCell ref="D16:D20"/>
    <mergeCell ref="E16:E20"/>
    <mergeCell ref="C123:C124"/>
    <mergeCell ref="E31:E32"/>
    <mergeCell ref="E8:E11"/>
    <mergeCell ref="G129:I129"/>
    <mergeCell ref="G130:G131"/>
    <mergeCell ref="E128:E131"/>
    <mergeCell ref="F8:I8"/>
    <mergeCell ref="I10:I11"/>
    <mergeCell ref="I16:I18"/>
    <mergeCell ref="F16:F18"/>
    <mergeCell ref="H16:H18"/>
    <mergeCell ref="F9:G9"/>
    <mergeCell ref="H10:H11"/>
    <mergeCell ref="A136:I136"/>
    <mergeCell ref="A1:I1"/>
    <mergeCell ref="A2:I2"/>
    <mergeCell ref="A3:I3"/>
    <mergeCell ref="A8:A11"/>
    <mergeCell ref="B7:I7"/>
    <mergeCell ref="A5:I5"/>
    <mergeCell ref="A6:I6"/>
    <mergeCell ref="A4:I4"/>
    <mergeCell ref="C8:D9"/>
    <mergeCell ref="A142:D142"/>
    <mergeCell ref="J16:J23"/>
    <mergeCell ref="J78:J79"/>
    <mergeCell ref="J80:J81"/>
    <mergeCell ref="J82:J83"/>
    <mergeCell ref="A140:C140"/>
    <mergeCell ref="D78:D79"/>
    <mergeCell ref="E78:E79"/>
    <mergeCell ref="A132:I132"/>
    <mergeCell ref="F129:F131"/>
  </mergeCells>
  <printOptions horizontalCentered="1"/>
  <pageMargins left="0.1968503937007874" right="0.1968503937007874" top="0.25" bottom="0.2362204724409449" header="0.11811023622047245" footer="0.11811023622047245"/>
  <pageSetup fitToHeight="0" horizontalDpi="600" verticalDpi="600" orientation="landscape" paperSize="9" scale="34" r:id="rId1"/>
  <rowBreaks count="5" manualBreakCount="5">
    <brk id="28" max="8" man="1"/>
    <brk id="58" max="8" man="1"/>
    <brk id="86" max="8" man="1"/>
    <brk id="94" max="8" man="1"/>
    <brk id="119" max="8"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2021-08-10T13:58:40Z</dcterms:modified>
  <cp:category/>
  <cp:version/>
  <cp:contentType/>
  <cp:contentStatus/>
</cp:coreProperties>
</file>