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<sst xmlns="http://schemas.openxmlformats.org/spreadsheetml/2006/main" count="556" uniqueCount="75">
  <si>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</si>
  <si>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</si>
  <si>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</si>
  <si>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</si>
  <si>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</si>
  <si>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</si>
  <si>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</si>
  <si>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</si>
  <si>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</si>
  <si>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</si>
  <si>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</si>
  <si>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</si>
  <si>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</si>
  <si>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</si>
  <si>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</si>
  <si>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</si>
  <si>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</si>
  <si>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</si>
  <si>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</si>
  <si>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</si>
  <si>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</si>
  <si>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</si>
  <si>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</si>
  <si>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</si>
  <si>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</si>
  <si>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</si>
  <si>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</si>
  <si>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</si>
  <si>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</si>
  <si>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</si>
  <si>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</si>
  <si>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</si>
  <si>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</si>
  <si>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</si>
  <si>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</si>
  <si>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</si>
  <si>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</si>
  <si>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</si>
  <si>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</si>
  <si>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</si>
  <si>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</si>
  <si>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</si>
  <si>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</si>
  <si>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</si>
  <si>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</si>
  <si>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</si>
  <si>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</si>
  <si>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</si>
  <si>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</si>
  <si>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</si>
  <si>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</si>
  <si>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</si>
  <si>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2.</t>
  </si>
  <si>
    <t>Соглашение № 13-1/22 от 08.07.2022</t>
  </si>
  <si>
    <t>Соглашение № 13-1/21 от 17.09.2021</t>
  </si>
  <si>
    <t>Объем муниципального долга на 01.01.2023</t>
  </si>
  <si>
    <t>16.01.2023, 06.02.2023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</si>
  <si>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</si>
  <si>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</si>
  <si>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</si>
  <si>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</si>
  <si>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/__________________/</t>
  </si>
  <si>
    <t>/__________/</t>
  </si>
  <si>
    <t>Нначальник отдела финансов и бухгалтерского учета</t>
  </si>
  <si>
    <t>Н.В. Минина</t>
  </si>
  <si>
    <t>ПАО Сбербанк России</t>
  </si>
  <si>
    <t>Глава Пудожского муниципального района</t>
  </si>
  <si>
    <t>А.В. Зубов</t>
  </si>
  <si>
    <t>Муниципальный контракт № 26АС -23 от 17.07.2023г.</t>
  </si>
  <si>
    <t>Министерство финансов Республики Карелия</t>
  </si>
  <si>
    <t>Объем муниципального долга на 01.11.2023</t>
  </si>
  <si>
    <t>на 01.11.2023г.</t>
  </si>
  <si>
    <t>Объем задолженности по процентам на 01.11.2023</t>
  </si>
  <si>
    <t>Муниципальный контракт №31аф -23 от 30.10.2023г.</t>
  </si>
  <si>
    <t>16.01.2023,    06.02.2023, 03.03.2023,        04.04.2023,   02.05.2023, 05.06.2023,    21.07.2023, 02.08.2023, 01.09.2023, 04.10.2023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</si>
</sst>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  <numFmt numFmtId="181" formatCode="0.0000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84" zoomScaleNormal="84" zoomScalePageLayoutView="0" workbookViewId="0" topLeftCell="A15">
      <selection activeCell="R39" sqref="R39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31" t="s">
        <v>57</v>
      </c>
      <c r="P1" s="132"/>
      <c r="Q1" s="132"/>
      <c r="R1" s="132"/>
      <c r="S1" s="132"/>
      <c r="T1" s="132"/>
    </row>
    <row r="2" spans="15:20" ht="26.25" customHeight="1">
      <c r="O2" s="132"/>
      <c r="P2" s="132"/>
      <c r="Q2" s="132"/>
      <c r="R2" s="132"/>
      <c r="S2" s="132"/>
      <c r="T2" s="132"/>
    </row>
    <row r="3" spans="1:17" ht="21.75" customHeight="1">
      <c r="A3" s="43"/>
      <c r="B3" s="43"/>
      <c r="C3" s="43"/>
      <c r="D3" s="43"/>
      <c r="E3" s="43"/>
      <c r="F3" s="43" t="s">
        <v>58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33" t="s">
        <v>59</v>
      </c>
      <c r="D4" s="134"/>
      <c r="E4" s="134"/>
      <c r="F4" s="134"/>
      <c r="G4" s="134"/>
      <c r="H4" s="134"/>
      <c r="I4" s="134"/>
      <c r="J4" s="134"/>
      <c r="K4" s="134"/>
      <c r="L4" s="134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89"/>
      <c r="D5" s="89"/>
      <c r="E5" s="89"/>
      <c r="F5" s="89"/>
      <c r="G5" s="135" t="s">
        <v>71</v>
      </c>
      <c r="H5" s="136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 hidden="1"/>
    <row r="9" ht="15" customHeight="1"/>
    <row r="10" spans="1:20" ht="52.5" customHeight="1">
      <c r="A10" s="155" t="s">
        <v>0</v>
      </c>
      <c r="B10" s="123" t="s">
        <v>13</v>
      </c>
      <c r="C10" s="123" t="s">
        <v>3</v>
      </c>
      <c r="D10" s="123" t="s">
        <v>9</v>
      </c>
      <c r="E10" s="123" t="s">
        <v>14</v>
      </c>
      <c r="F10" s="123" t="s">
        <v>11</v>
      </c>
      <c r="G10" s="123" t="s">
        <v>10</v>
      </c>
      <c r="H10" s="123" t="s">
        <v>6</v>
      </c>
      <c r="I10" s="123" t="s">
        <v>12</v>
      </c>
      <c r="J10" s="123" t="s">
        <v>55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50" t="s">
        <v>70</v>
      </c>
      <c r="P10" s="151"/>
      <c r="Q10" s="123" t="s">
        <v>15</v>
      </c>
      <c r="R10" s="123" t="s">
        <v>16</v>
      </c>
      <c r="S10" s="123" t="s">
        <v>8</v>
      </c>
      <c r="T10" s="144" t="s">
        <v>72</v>
      </c>
    </row>
    <row r="11" spans="1:20" s="13" customFormat="1" ht="94.5" customHeight="1">
      <c r="A11" s="155"/>
      <c r="B11" s="124"/>
      <c r="C11" s="124"/>
      <c r="D11" s="124"/>
      <c r="E11" s="141"/>
      <c r="F11" s="141"/>
      <c r="G11" s="124"/>
      <c r="H11" s="124"/>
      <c r="I11" s="124"/>
      <c r="J11" s="124"/>
      <c r="K11" s="124"/>
      <c r="L11" s="124"/>
      <c r="M11" s="124"/>
      <c r="N11" s="124"/>
      <c r="O11" s="40" t="s">
        <v>4</v>
      </c>
      <c r="P11" s="40" t="s">
        <v>5</v>
      </c>
      <c r="Q11" s="124"/>
      <c r="R11" s="124"/>
      <c r="S11" s="124"/>
      <c r="T11" s="145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2" t="s">
        <v>17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7" t="s">
        <v>18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9"/>
    </row>
    <row r="17" spans="1:20" s="3" customFormat="1" ht="166.5" customHeight="1">
      <c r="A17" s="98" t="s">
        <v>51</v>
      </c>
      <c r="B17" s="99" t="s">
        <v>54</v>
      </c>
      <c r="C17" s="121" t="s">
        <v>69</v>
      </c>
      <c r="D17" s="100">
        <v>31384600</v>
      </c>
      <c r="E17" s="101" t="s">
        <v>35</v>
      </c>
      <c r="F17" s="102">
        <f>O17</f>
        <v>19876600</v>
      </c>
      <c r="G17" s="110">
        <v>46265</v>
      </c>
      <c r="H17" s="103" t="s">
        <v>36</v>
      </c>
      <c r="I17" s="111">
        <v>0.1</v>
      </c>
      <c r="J17" s="104">
        <v>25107600</v>
      </c>
      <c r="K17" s="105"/>
      <c r="L17" s="106"/>
      <c r="M17" s="162" t="s">
        <v>74</v>
      </c>
      <c r="N17" s="107">
        <f>523100+523100+523100+523100+523100+523100+523100+523100+523100+523100</f>
        <v>5231000</v>
      </c>
      <c r="O17" s="107">
        <f>J17+L17-N17</f>
        <v>19876600</v>
      </c>
      <c r="P17" s="108">
        <v>0</v>
      </c>
      <c r="Q17" s="108">
        <v>0</v>
      </c>
      <c r="R17" s="117">
        <v>11592.16</v>
      </c>
      <c r="S17" s="117">
        <v>11592.16</v>
      </c>
      <c r="T17" s="108">
        <v>0</v>
      </c>
    </row>
    <row r="18" spans="1:20" s="3" customFormat="1" ht="60.75" customHeight="1" hidden="1">
      <c r="A18" s="46"/>
      <c r="B18" s="22"/>
      <c r="C18" s="42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7"/>
      <c r="P18" s="28"/>
      <c r="Q18" s="28"/>
      <c r="R18" s="59"/>
      <c r="S18" s="59"/>
      <c r="T18" s="59"/>
    </row>
    <row r="19" spans="1:20" s="3" customFormat="1" ht="0.75" customHeight="1">
      <c r="A19" s="49"/>
      <c r="B19" s="22"/>
      <c r="C19" s="42"/>
      <c r="D19" s="50"/>
      <c r="E19" s="24"/>
      <c r="F19" s="52"/>
      <c r="G19" s="53"/>
      <c r="H19" s="54"/>
      <c r="I19" s="79"/>
      <c r="J19" s="52"/>
      <c r="K19" s="63"/>
      <c r="L19" s="57"/>
      <c r="M19" s="112"/>
      <c r="N19" s="57"/>
      <c r="O19" s="57"/>
      <c r="P19" s="28"/>
      <c r="Q19" s="28"/>
      <c r="R19" s="55"/>
      <c r="S19" s="55"/>
      <c r="T19" s="59"/>
    </row>
    <row r="20" spans="1:20" s="3" customFormat="1" ht="59.25" customHeight="1">
      <c r="A20" s="47" t="s">
        <v>52</v>
      </c>
      <c r="B20" s="99" t="s">
        <v>53</v>
      </c>
      <c r="C20" s="121" t="s">
        <v>69</v>
      </c>
      <c r="D20" s="57">
        <v>35142400</v>
      </c>
      <c r="E20" s="101" t="s">
        <v>35</v>
      </c>
      <c r="F20" s="52">
        <f>O20</f>
        <v>34742400</v>
      </c>
      <c r="G20" s="68">
        <v>46563</v>
      </c>
      <c r="H20" s="103" t="s">
        <v>36</v>
      </c>
      <c r="I20" s="109">
        <v>0.1</v>
      </c>
      <c r="J20" s="57">
        <v>35142400</v>
      </c>
      <c r="K20" s="68"/>
      <c r="L20" s="57"/>
      <c r="M20" s="78" t="s">
        <v>56</v>
      </c>
      <c r="N20" s="57">
        <f>200000+200000</f>
        <v>400000</v>
      </c>
      <c r="O20" s="107">
        <f>J20+L20-N20</f>
        <v>34742400</v>
      </c>
      <c r="P20" s="28">
        <v>0</v>
      </c>
      <c r="Q20" s="28">
        <v>0</v>
      </c>
      <c r="R20" s="55">
        <v>17257.46</v>
      </c>
      <c r="S20" s="55">
        <v>17257.46</v>
      </c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54619000</v>
      </c>
      <c r="G21" s="24" t="s">
        <v>7</v>
      </c>
      <c r="H21" s="24" t="s">
        <v>7</v>
      </c>
      <c r="I21" s="24" t="s">
        <v>7</v>
      </c>
      <c r="J21" s="56">
        <f>SUM(J17:J20)</f>
        <v>60250000</v>
      </c>
      <c r="K21" s="24" t="s">
        <v>7</v>
      </c>
      <c r="L21" s="57"/>
      <c r="M21" s="24" t="s">
        <v>7</v>
      </c>
      <c r="N21" s="52">
        <f>SUM(N17:N20)</f>
        <v>5631000</v>
      </c>
      <c r="O21" s="52">
        <f>SUM(O17+O20)</f>
        <v>54619000</v>
      </c>
      <c r="P21" s="28">
        <f>SUM(P17:P19)</f>
        <v>0</v>
      </c>
      <c r="Q21" s="28">
        <f>SUM(Q17:Q19)</f>
        <v>0</v>
      </c>
      <c r="R21" s="55">
        <f>R17+R20</f>
        <v>28849.62</v>
      </c>
      <c r="S21" s="55">
        <f>S17+S20</f>
        <v>28849.62</v>
      </c>
      <c r="T21" s="28">
        <f>SUM(T17:T19)</f>
        <v>0</v>
      </c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44.25" customHeight="1">
      <c r="A28" s="75" t="s">
        <v>51</v>
      </c>
      <c r="B28" s="22" t="s">
        <v>68</v>
      </c>
      <c r="C28" s="42" t="s">
        <v>65</v>
      </c>
      <c r="D28" s="60">
        <v>8000000</v>
      </c>
      <c r="E28" s="101" t="s">
        <v>35</v>
      </c>
      <c r="F28" s="97">
        <v>8000000</v>
      </c>
      <c r="G28" s="118">
        <v>45854</v>
      </c>
      <c r="H28" s="103" t="s">
        <v>36</v>
      </c>
      <c r="I28" s="55">
        <v>11.38</v>
      </c>
      <c r="J28" s="64">
        <v>0</v>
      </c>
      <c r="K28" s="78">
        <v>45127</v>
      </c>
      <c r="L28" s="82">
        <v>8000000</v>
      </c>
      <c r="M28" s="78"/>
      <c r="N28" s="65">
        <v>0</v>
      </c>
      <c r="O28" s="107">
        <f>J28+L28-N28</f>
        <v>8000000</v>
      </c>
      <c r="P28" s="29">
        <v>0</v>
      </c>
      <c r="Q28" s="29">
        <v>0</v>
      </c>
      <c r="R28" s="76">
        <f>27436.71+77321.64+74827.4</f>
        <v>179585.75</v>
      </c>
      <c r="S28" s="76">
        <f>27436.71+77321.64+74827.4</f>
        <v>179585.75</v>
      </c>
      <c r="T28" s="55">
        <v>0</v>
      </c>
    </row>
    <row r="29" spans="1:20" s="3" customFormat="1" ht="44.25" customHeight="1">
      <c r="A29" s="75" t="s">
        <v>52</v>
      </c>
      <c r="B29" s="22" t="s">
        <v>73</v>
      </c>
      <c r="C29" s="42" t="s">
        <v>65</v>
      </c>
      <c r="D29" s="60">
        <v>10000000</v>
      </c>
      <c r="E29" s="101" t="s">
        <v>35</v>
      </c>
      <c r="F29" s="97">
        <v>10000000</v>
      </c>
      <c r="G29" s="161">
        <v>45959</v>
      </c>
      <c r="H29" s="103" t="s">
        <v>36</v>
      </c>
      <c r="I29" s="163">
        <v>16.4175</v>
      </c>
      <c r="J29" s="64">
        <v>0</v>
      </c>
      <c r="K29" s="122"/>
      <c r="L29" s="82">
        <v>0</v>
      </c>
      <c r="M29" s="78"/>
      <c r="N29" s="65">
        <v>0</v>
      </c>
      <c r="O29" s="107">
        <f>J29+L29-N29</f>
        <v>0</v>
      </c>
      <c r="P29" s="29">
        <v>0</v>
      </c>
      <c r="Q29" s="29">
        <v>0</v>
      </c>
      <c r="R29" s="76">
        <v>0</v>
      </c>
      <c r="S29" s="76">
        <v>0</v>
      </c>
      <c r="T29" s="55">
        <v>0</v>
      </c>
    </row>
    <row r="30" spans="1:20" s="3" customFormat="1" ht="18.75" customHeight="1">
      <c r="A30" s="35" t="s">
        <v>1</v>
      </c>
      <c r="B30" s="22"/>
      <c r="C30" s="24" t="s">
        <v>7</v>
      </c>
      <c r="D30" s="96" t="s">
        <v>7</v>
      </c>
      <c r="E30" s="96" t="s">
        <v>7</v>
      </c>
      <c r="F30" s="74">
        <f>F29+F28</f>
        <v>18000000</v>
      </c>
      <c r="G30" s="24" t="s">
        <v>7</v>
      </c>
      <c r="H30" s="24" t="s">
        <v>7</v>
      </c>
      <c r="I30" s="24" t="s">
        <v>7</v>
      </c>
      <c r="J30" s="64">
        <f>SUM(J23:J29)</f>
        <v>0</v>
      </c>
      <c r="K30" s="60" t="s">
        <v>7</v>
      </c>
      <c r="L30" s="64">
        <f>SUM(L23:L29)</f>
        <v>8000000</v>
      </c>
      <c r="M30" s="60" t="s">
        <v>7</v>
      </c>
      <c r="N30" s="57">
        <f>SUM(N23:N29)</f>
        <v>0</v>
      </c>
      <c r="O30" s="57">
        <f aca="true" t="shared" si="0" ref="O30:T30">SUM(O23:O29)</f>
        <v>8000000</v>
      </c>
      <c r="P30" s="57">
        <f t="shared" si="0"/>
        <v>0</v>
      </c>
      <c r="Q30" s="57">
        <f t="shared" si="0"/>
        <v>0</v>
      </c>
      <c r="R30" s="57">
        <f>R29+R28</f>
        <v>179585.75</v>
      </c>
      <c r="S30" s="57">
        <f t="shared" si="0"/>
        <v>179585.75</v>
      </c>
      <c r="T30" s="57">
        <f t="shared" si="0"/>
        <v>0</v>
      </c>
    </row>
    <row r="31" spans="1:20" s="3" customFormat="1" ht="18.75" customHeight="1">
      <c r="A31" s="128" t="s">
        <v>20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 t="s">
        <v>7</v>
      </c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31.5" customHeight="1">
      <c r="A34" s="128" t="s">
        <v>28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30"/>
    </row>
    <row r="35" spans="1:20" s="3" customFormat="1" ht="18.75" customHeight="1" hidden="1">
      <c r="A35" s="33"/>
      <c r="B35" s="22"/>
      <c r="C35" s="23"/>
      <c r="D35" s="24"/>
      <c r="E35" s="42"/>
      <c r="F35" s="42"/>
      <c r="G35" s="25"/>
      <c r="H35" s="26"/>
      <c r="I35" s="28"/>
      <c r="J35" s="27"/>
      <c r="K35" s="28"/>
      <c r="L35" s="28"/>
      <c r="M35" s="28"/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35" t="s">
        <v>1</v>
      </c>
      <c r="B36" s="22"/>
      <c r="C36" s="24" t="s">
        <v>7</v>
      </c>
      <c r="D36" s="24" t="s">
        <v>7</v>
      </c>
      <c r="E36" s="24"/>
      <c r="F36" s="24">
        <v>0</v>
      </c>
      <c r="G36" s="24" t="s">
        <v>7</v>
      </c>
      <c r="H36" s="24" t="s">
        <v>7</v>
      </c>
      <c r="I36" s="24" t="s">
        <v>7</v>
      </c>
      <c r="J36" s="27"/>
      <c r="K36" s="24" t="s">
        <v>7</v>
      </c>
      <c r="L36" s="28"/>
      <c r="M36" s="24" t="s">
        <v>7</v>
      </c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125" t="s">
        <v>33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7"/>
    </row>
    <row r="38" spans="1:20" s="19" customFormat="1" ht="21.75" customHeight="1">
      <c r="A38" s="41"/>
      <c r="B38" s="41"/>
      <c r="C38" s="24" t="s">
        <v>7</v>
      </c>
      <c r="D38" s="60">
        <f>D17+D20+D29+D28</f>
        <v>84527000</v>
      </c>
      <c r="E38" s="24" t="s">
        <v>7</v>
      </c>
      <c r="F38" s="60">
        <f>F21+F30</f>
        <v>72619000</v>
      </c>
      <c r="G38" s="60" t="s">
        <v>7</v>
      </c>
      <c r="H38" s="60" t="s">
        <v>7</v>
      </c>
      <c r="I38" s="60" t="s">
        <v>7</v>
      </c>
      <c r="J38" s="64">
        <f>J21+J30</f>
        <v>60250000</v>
      </c>
      <c r="K38" s="60" t="s">
        <v>7</v>
      </c>
      <c r="L38" s="57">
        <f>L21+L30</f>
        <v>8000000</v>
      </c>
      <c r="M38" s="60" t="s">
        <v>7</v>
      </c>
      <c r="N38" s="66">
        <f aca="true" t="shared" si="1" ref="N38:T38">N21+N30</f>
        <v>5631000</v>
      </c>
      <c r="O38" s="120">
        <f>O21+O30</f>
        <v>62619000</v>
      </c>
      <c r="P38" s="66">
        <f t="shared" si="1"/>
        <v>0</v>
      </c>
      <c r="Q38" s="66">
        <f t="shared" si="1"/>
        <v>0</v>
      </c>
      <c r="R38" s="120">
        <f>R21+R30</f>
        <v>208435.37</v>
      </c>
      <c r="S38" s="120">
        <f>S21+S30</f>
        <v>208435.37</v>
      </c>
      <c r="T38" s="66">
        <f t="shared" si="1"/>
        <v>0</v>
      </c>
    </row>
    <row r="39" spans="1:20" ht="35.2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1:20" ht="10.5" customHeight="1" hidden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2:11" ht="18.75" hidden="1">
      <c r="B41" s="85"/>
      <c r="C41" s="85"/>
      <c r="D41" s="86"/>
      <c r="E41" s="87"/>
      <c r="F41" s="87"/>
      <c r="G41" s="88"/>
      <c r="H41" s="88"/>
      <c r="J41" s="36"/>
      <c r="K41" s="36"/>
    </row>
    <row r="42" spans="1:10" ht="18.75" hidden="1">
      <c r="A42" s="84"/>
      <c r="B42" s="89"/>
      <c r="C42" s="89"/>
      <c r="D42" s="148"/>
      <c r="E42" s="148"/>
      <c r="F42" s="90"/>
      <c r="G42" s="1"/>
      <c r="H42" s="1"/>
      <c r="I42" s="142"/>
      <c r="J42" s="142"/>
    </row>
    <row r="43" spans="1:8" ht="18.75" hidden="1">
      <c r="A43" s="87"/>
      <c r="B43" s="89"/>
      <c r="C43" s="89"/>
      <c r="D43" s="90"/>
      <c r="E43" s="90"/>
      <c r="F43" s="90"/>
      <c r="G43" s="91"/>
      <c r="H43" s="91"/>
    </row>
    <row r="44" spans="1:10" ht="18.75">
      <c r="A44" s="84" t="s">
        <v>66</v>
      </c>
      <c r="B44" s="89"/>
      <c r="C44" s="89"/>
      <c r="D44" s="148" t="s">
        <v>62</v>
      </c>
      <c r="E44" s="148"/>
      <c r="F44" s="90"/>
      <c r="G44" s="1"/>
      <c r="H44" s="1"/>
      <c r="I44" s="142" t="s">
        <v>67</v>
      </c>
      <c r="J44" s="142"/>
    </row>
    <row r="45" spans="1:11" ht="67.5" customHeight="1">
      <c r="A45" s="146" t="s">
        <v>63</v>
      </c>
      <c r="B45" s="147"/>
      <c r="C45" s="116" t="s">
        <v>61</v>
      </c>
      <c r="D45" s="149" t="s">
        <v>64</v>
      </c>
      <c r="E45" s="149"/>
      <c r="F45" s="119">
        <v>45231</v>
      </c>
      <c r="G45" s="1"/>
      <c r="H45" s="1"/>
      <c r="K45" s="36"/>
    </row>
    <row r="47" spans="1:11" ht="28.5" customHeight="1">
      <c r="A47" s="92" t="s">
        <v>60</v>
      </c>
      <c r="B47" s="93"/>
      <c r="C47" s="94"/>
      <c r="D47" s="143" t="s">
        <v>64</v>
      </c>
      <c r="E47" s="143"/>
      <c r="F47" s="1"/>
      <c r="K47" s="36"/>
    </row>
    <row r="48" spans="1:5" ht="15.75">
      <c r="A48" s="95"/>
      <c r="B48" s="94"/>
      <c r="C48" s="94"/>
      <c r="D48" s="115"/>
      <c r="E48" s="115"/>
    </row>
    <row r="49" spans="1:5" ht="15.75">
      <c r="A49" s="95"/>
      <c r="B49" s="114" t="s">
        <v>29</v>
      </c>
      <c r="C49" s="113" t="s">
        <v>50</v>
      </c>
      <c r="D49" s="115"/>
      <c r="E49" s="115"/>
    </row>
    <row r="50" spans="1:5" ht="44.25" customHeight="1">
      <c r="A50" s="95" t="s">
        <v>22</v>
      </c>
      <c r="B50" s="94"/>
      <c r="C50" s="94"/>
      <c r="D50" s="115"/>
      <c r="E50" s="115"/>
    </row>
    <row r="51" spans="1:11" ht="12.75">
      <c r="A51" s="36"/>
      <c r="B51" s="37"/>
      <c r="C51" s="37"/>
      <c r="D51" s="38"/>
      <c r="E51" s="38"/>
      <c r="F51" s="38"/>
      <c r="G51" s="39"/>
      <c r="H51" s="39"/>
      <c r="J51" s="36"/>
      <c r="K51" s="36"/>
    </row>
    <row r="62" ht="16.5" customHeight="1"/>
    <row r="63" ht="30" customHeight="1">
      <c r="B63" s="17"/>
    </row>
  </sheetData>
  <sheetProtection/>
  <mergeCells count="36">
    <mergeCell ref="D45:E45"/>
    <mergeCell ref="A34:T34"/>
    <mergeCell ref="J10:J11"/>
    <mergeCell ref="N10:N11"/>
    <mergeCell ref="D44:E44"/>
    <mergeCell ref="I44:J44"/>
    <mergeCell ref="O10:P10"/>
    <mergeCell ref="A13:T13"/>
    <mergeCell ref="A10:A11"/>
    <mergeCell ref="B10:B11"/>
    <mergeCell ref="I42:J42"/>
    <mergeCell ref="D47:E47"/>
    <mergeCell ref="A31:T31"/>
    <mergeCell ref="T10:T11"/>
    <mergeCell ref="D10:D11"/>
    <mergeCell ref="E10:E11"/>
    <mergeCell ref="G10:G11"/>
    <mergeCell ref="A45:B45"/>
    <mergeCell ref="D42:E42"/>
    <mergeCell ref="R10:R11"/>
    <mergeCell ref="O1:T2"/>
    <mergeCell ref="C4:L4"/>
    <mergeCell ref="G5:H5"/>
    <mergeCell ref="A16:T16"/>
    <mergeCell ref="C10:C11"/>
    <mergeCell ref="G7:N7"/>
    <mergeCell ref="F10:F11"/>
    <mergeCell ref="K10:K11"/>
    <mergeCell ref="L10:L11"/>
    <mergeCell ref="H10:H11"/>
    <mergeCell ref="S10:S11"/>
    <mergeCell ref="A37:T37"/>
    <mergeCell ref="A22:T22"/>
    <mergeCell ref="I10:I11"/>
    <mergeCell ref="M10:M11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6" t="s">
        <v>48</v>
      </c>
      <c r="S1" s="156"/>
      <c r="T1" s="156"/>
    </row>
    <row r="2" spans="18:20" ht="26.25" customHeight="1">
      <c r="R2" s="156"/>
      <c r="S2" s="156"/>
      <c r="T2" s="15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/>
    <row r="9" ht="15" customHeight="1"/>
    <row r="10" spans="1:20" ht="52.5" customHeight="1">
      <c r="A10" s="155" t="s">
        <v>0</v>
      </c>
      <c r="B10" s="123" t="s">
        <v>13</v>
      </c>
      <c r="C10" s="123" t="s">
        <v>3</v>
      </c>
      <c r="D10" s="123" t="s">
        <v>9</v>
      </c>
      <c r="E10" s="123" t="s">
        <v>14</v>
      </c>
      <c r="F10" s="123" t="s">
        <v>11</v>
      </c>
      <c r="G10" s="123" t="s">
        <v>10</v>
      </c>
      <c r="H10" s="123" t="s">
        <v>6</v>
      </c>
      <c r="I10" s="123" t="s">
        <v>12</v>
      </c>
      <c r="J10" s="123" t="s">
        <v>47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58" t="str">
        <f>МР!O10</f>
        <v>Объем муниципального долга на 01.11.2023</v>
      </c>
      <c r="P10" s="159"/>
      <c r="Q10" s="123" t="s">
        <v>15</v>
      </c>
      <c r="R10" s="123" t="s">
        <v>16</v>
      </c>
      <c r="S10" s="123" t="s">
        <v>8</v>
      </c>
      <c r="T10" s="123" t="str">
        <f>МР!T10</f>
        <v>Объем задолженности по процентам на 01.11.2023</v>
      </c>
    </row>
    <row r="11" spans="1:20" s="13" customFormat="1" ht="94.5" customHeight="1">
      <c r="A11" s="155"/>
      <c r="B11" s="124"/>
      <c r="C11" s="124"/>
      <c r="D11" s="124"/>
      <c r="E11" s="141"/>
      <c r="F11" s="141"/>
      <c r="G11" s="124"/>
      <c r="H11" s="124"/>
      <c r="I11" s="124"/>
      <c r="J11" s="124"/>
      <c r="K11" s="124"/>
      <c r="L11" s="124"/>
      <c r="M11" s="124"/>
      <c r="N11" s="124"/>
      <c r="O11" s="40" t="s">
        <v>4</v>
      </c>
      <c r="P11" s="40" t="s">
        <v>5</v>
      </c>
      <c r="Q11" s="124"/>
      <c r="R11" s="124"/>
      <c r="S11" s="124"/>
      <c r="T11" s="12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2" t="s">
        <v>17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8" t="s">
        <v>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8" t="s">
        <v>28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5" t="s">
        <v>33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57">
        <f>МР!I42</f>
        <v>0</v>
      </c>
      <c r="F37" s="157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7" t="s">
        <v>39</v>
      </c>
      <c r="F39" s="157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56" t="s">
        <v>48</v>
      </c>
      <c r="S1" s="156"/>
      <c r="T1" s="156"/>
    </row>
    <row r="2" spans="18:20" ht="26.25" customHeight="1">
      <c r="R2" s="156"/>
      <c r="S2" s="156"/>
      <c r="T2" s="156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/>
    <row r="9" ht="15" customHeight="1"/>
    <row r="10" spans="1:20" ht="52.5" customHeight="1">
      <c r="A10" s="155" t="s">
        <v>0</v>
      </c>
      <c r="B10" s="123" t="s">
        <v>13</v>
      </c>
      <c r="C10" s="123" t="s">
        <v>3</v>
      </c>
      <c r="D10" s="123" t="s">
        <v>9</v>
      </c>
      <c r="E10" s="123" t="s">
        <v>14</v>
      </c>
      <c r="F10" s="123" t="s">
        <v>11</v>
      </c>
      <c r="G10" s="123" t="s">
        <v>10</v>
      </c>
      <c r="H10" s="123" t="s">
        <v>6</v>
      </c>
      <c r="I10" s="123" t="s">
        <v>12</v>
      </c>
      <c r="J10" s="123" t="s">
        <v>47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58" t="str">
        <f>'Шальское поселение'!O10:P10</f>
        <v>Объем муниципального долга на 01.11.2023</v>
      </c>
      <c r="P10" s="159"/>
      <c r="Q10" s="123" t="s">
        <v>15</v>
      </c>
      <c r="R10" s="123" t="s">
        <v>16</v>
      </c>
      <c r="S10" s="123" t="s">
        <v>8</v>
      </c>
      <c r="T10" s="123" t="str">
        <f>'Шальское поселение'!T10:T11</f>
        <v>Объем задолженности по процентам на 01.11.2023</v>
      </c>
    </row>
    <row r="11" spans="1:20" s="13" customFormat="1" ht="94.5" customHeight="1">
      <c r="A11" s="155"/>
      <c r="B11" s="124"/>
      <c r="C11" s="124"/>
      <c r="D11" s="124"/>
      <c r="E11" s="141"/>
      <c r="F11" s="141"/>
      <c r="G11" s="124"/>
      <c r="H11" s="124"/>
      <c r="I11" s="124"/>
      <c r="J11" s="124"/>
      <c r="K11" s="124"/>
      <c r="L11" s="124"/>
      <c r="M11" s="124"/>
      <c r="N11" s="124"/>
      <c r="O11" s="40" t="s">
        <v>4</v>
      </c>
      <c r="P11" s="40" t="s">
        <v>5</v>
      </c>
      <c r="Q11" s="124"/>
      <c r="R11" s="124"/>
      <c r="S11" s="124"/>
      <c r="T11" s="12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2" t="s">
        <v>17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8" t="s">
        <v>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8" t="s">
        <v>28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5" t="s">
        <v>33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57">
        <f>МР!I42</f>
        <v>0</v>
      </c>
      <c r="F37" s="157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7" t="s">
        <v>39</v>
      </c>
      <c r="F39" s="157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56" t="s">
        <v>48</v>
      </c>
      <c r="S1" s="156"/>
      <c r="T1" s="156"/>
    </row>
    <row r="2" spans="18:20" ht="26.25" customHeight="1">
      <c r="R2" s="156"/>
      <c r="S2" s="156"/>
      <c r="T2" s="156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/>
    <row r="9" ht="15" customHeight="1"/>
    <row r="10" spans="1:20" ht="52.5" customHeight="1">
      <c r="A10" s="155" t="s">
        <v>0</v>
      </c>
      <c r="B10" s="123" t="s">
        <v>13</v>
      </c>
      <c r="C10" s="123" t="s">
        <v>3</v>
      </c>
      <c r="D10" s="123" t="s">
        <v>9</v>
      </c>
      <c r="E10" s="123" t="s">
        <v>14</v>
      </c>
      <c r="F10" s="123" t="s">
        <v>11</v>
      </c>
      <c r="G10" s="123" t="s">
        <v>10</v>
      </c>
      <c r="H10" s="123" t="s">
        <v>6</v>
      </c>
      <c r="I10" s="123" t="s">
        <v>12</v>
      </c>
      <c r="J10" s="123" t="s">
        <v>47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58" t="str">
        <f>'Авдеевское поселение'!O10:P10</f>
        <v>Объем муниципального долга на 01.11.2023</v>
      </c>
      <c r="P10" s="159"/>
      <c r="Q10" s="123" t="s">
        <v>15</v>
      </c>
      <c r="R10" s="123" t="s">
        <v>16</v>
      </c>
      <c r="S10" s="123" t="s">
        <v>8</v>
      </c>
      <c r="T10" s="123" t="str">
        <f>'Авдеевское поселение'!T10:T11</f>
        <v>Объем задолженности по процентам на 01.11.2023</v>
      </c>
    </row>
    <row r="11" spans="1:20" s="13" customFormat="1" ht="94.5" customHeight="1">
      <c r="A11" s="155"/>
      <c r="B11" s="124"/>
      <c r="C11" s="124"/>
      <c r="D11" s="124"/>
      <c r="E11" s="141"/>
      <c r="F11" s="141"/>
      <c r="G11" s="124"/>
      <c r="H11" s="124"/>
      <c r="I11" s="124"/>
      <c r="J11" s="124"/>
      <c r="K11" s="124"/>
      <c r="L11" s="124"/>
      <c r="M11" s="124"/>
      <c r="N11" s="124"/>
      <c r="O11" s="40" t="s">
        <v>4</v>
      </c>
      <c r="P11" s="40" t="s">
        <v>5</v>
      </c>
      <c r="Q11" s="124"/>
      <c r="R11" s="124"/>
      <c r="S11" s="124"/>
      <c r="T11" s="12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2" t="s">
        <v>17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8" t="s">
        <v>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8" t="s">
        <v>28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5" t="s">
        <v>33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57">
        <f>МР!I42</f>
        <v>0</v>
      </c>
      <c r="F37" s="157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7" t="s">
        <v>39</v>
      </c>
      <c r="F39" s="157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0" t="s">
        <v>34</v>
      </c>
      <c r="T1" s="160"/>
    </row>
    <row r="2" spans="19:20" ht="26.25" customHeight="1">
      <c r="S2" s="160"/>
      <c r="T2" s="160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/>
    <row r="9" ht="15" customHeight="1"/>
    <row r="10" spans="1:20" ht="52.5" customHeight="1">
      <c r="A10" s="155" t="s">
        <v>0</v>
      </c>
      <c r="B10" s="123" t="s">
        <v>13</v>
      </c>
      <c r="C10" s="123" t="s">
        <v>3</v>
      </c>
      <c r="D10" s="123" t="s">
        <v>9</v>
      </c>
      <c r="E10" s="123" t="s">
        <v>14</v>
      </c>
      <c r="F10" s="123" t="s">
        <v>11</v>
      </c>
      <c r="G10" s="123" t="s">
        <v>10</v>
      </c>
      <c r="H10" s="123" t="s">
        <v>6</v>
      </c>
      <c r="I10" s="123" t="s">
        <v>12</v>
      </c>
      <c r="J10" s="123" t="s">
        <v>31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58" t="str">
        <f>'Красноборское поселение'!O10:P10</f>
        <v>Объем муниципального долга на 01.11.2023</v>
      </c>
      <c r="P10" s="159"/>
      <c r="Q10" s="123" t="str">
        <f>'Красноборское поселение'!Q10:Q11</f>
        <v>Объем задолженности    по процентам на начало текущего года</v>
      </c>
      <c r="R10" s="123" t="s">
        <v>16</v>
      </c>
      <c r="S10" s="123" t="s">
        <v>8</v>
      </c>
      <c r="T10" s="123" t="str">
        <f>'Красноборское поселение'!T10:T11</f>
        <v>Объем задолженности по процентам на 01.11.2023</v>
      </c>
    </row>
    <row r="11" spans="1:20" s="13" customFormat="1" ht="94.5" customHeight="1">
      <c r="A11" s="155"/>
      <c r="B11" s="124"/>
      <c r="C11" s="124"/>
      <c r="D11" s="124"/>
      <c r="E11" s="141"/>
      <c r="F11" s="141"/>
      <c r="G11" s="124"/>
      <c r="H11" s="124"/>
      <c r="I11" s="124"/>
      <c r="J11" s="124"/>
      <c r="K11" s="124"/>
      <c r="L11" s="124"/>
      <c r="M11" s="124"/>
      <c r="N11" s="124"/>
      <c r="O11" s="40" t="s">
        <v>4</v>
      </c>
      <c r="P11" s="40" t="s">
        <v>5</v>
      </c>
      <c r="Q11" s="124"/>
      <c r="R11" s="124"/>
      <c r="S11" s="124"/>
      <c r="T11" s="12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2" t="s">
        <v>17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28" t="s">
        <v>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8" t="s">
        <v>28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5" t="s">
        <v>33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57" t="s">
        <v>41</v>
      </c>
      <c r="F39" s="157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E39:F39"/>
    <mergeCell ref="A10:A11"/>
    <mergeCell ref="B10:B11"/>
    <mergeCell ref="C10:C11"/>
    <mergeCell ref="D10:D11"/>
    <mergeCell ref="E10:E11"/>
    <mergeCell ref="A22:T22"/>
    <mergeCell ref="A28:T28"/>
    <mergeCell ref="A31:T31"/>
    <mergeCell ref="A34:T34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0" t="s">
        <v>34</v>
      </c>
      <c r="T1" s="160"/>
    </row>
    <row r="2" spans="19:20" ht="26.25" customHeight="1">
      <c r="S2" s="160"/>
      <c r="T2" s="160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0"/>
      <c r="H7" s="140"/>
      <c r="I7" s="140"/>
      <c r="J7" s="140"/>
      <c r="K7" s="140"/>
      <c r="L7" s="140"/>
      <c r="M7" s="140"/>
      <c r="N7" s="140"/>
      <c r="O7" s="9"/>
      <c r="P7" s="9"/>
    </row>
    <row r="8" ht="5.25" customHeight="1"/>
    <row r="9" ht="15" customHeight="1"/>
    <row r="10" spans="1:20" ht="52.5" customHeight="1">
      <c r="A10" s="155" t="s">
        <v>0</v>
      </c>
      <c r="B10" s="123" t="s">
        <v>13</v>
      </c>
      <c r="C10" s="123" t="s">
        <v>3</v>
      </c>
      <c r="D10" s="123" t="s">
        <v>9</v>
      </c>
      <c r="E10" s="123" t="s">
        <v>14</v>
      </c>
      <c r="F10" s="123" t="s">
        <v>11</v>
      </c>
      <c r="G10" s="123" t="s">
        <v>10</v>
      </c>
      <c r="H10" s="123" t="s">
        <v>6</v>
      </c>
      <c r="I10" s="123" t="s">
        <v>12</v>
      </c>
      <c r="J10" s="123" t="s">
        <v>31</v>
      </c>
      <c r="K10" s="123" t="s">
        <v>24</v>
      </c>
      <c r="L10" s="123" t="s">
        <v>25</v>
      </c>
      <c r="M10" s="123" t="s">
        <v>26</v>
      </c>
      <c r="N10" s="123" t="s">
        <v>27</v>
      </c>
      <c r="O10" s="158" t="s">
        <v>23</v>
      </c>
      <c r="P10" s="159"/>
      <c r="Q10" s="123" t="s">
        <v>15</v>
      </c>
      <c r="R10" s="123" t="s">
        <v>16</v>
      </c>
      <c r="S10" s="123" t="s">
        <v>8</v>
      </c>
      <c r="T10" s="123" t="s">
        <v>32</v>
      </c>
    </row>
    <row r="11" spans="1:20" s="13" customFormat="1" ht="94.5" customHeight="1">
      <c r="A11" s="155"/>
      <c r="B11" s="124"/>
      <c r="C11" s="124"/>
      <c r="D11" s="124"/>
      <c r="E11" s="141"/>
      <c r="F11" s="141"/>
      <c r="G11" s="124"/>
      <c r="H11" s="124"/>
      <c r="I11" s="124"/>
      <c r="J11" s="124"/>
      <c r="K11" s="124"/>
      <c r="L11" s="124"/>
      <c r="M11" s="124"/>
      <c r="N11" s="124"/>
      <c r="O11" s="40" t="s">
        <v>4</v>
      </c>
      <c r="P11" s="40" t="s">
        <v>5</v>
      </c>
      <c r="Q11" s="124"/>
      <c r="R11" s="124"/>
      <c r="S11" s="124"/>
      <c r="T11" s="12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2" t="s">
        <v>17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8" t="s">
        <v>18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30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28" t="s">
        <v>19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28" t="s">
        <v>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30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28" t="s">
        <v>28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30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25" t="s">
        <v>33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57"/>
      <c r="F39" s="157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S1:T2"/>
    <mergeCell ref="G7:N7"/>
    <mergeCell ref="O10:P10"/>
    <mergeCell ref="Q10:Q11"/>
    <mergeCell ref="R10:R11"/>
    <mergeCell ref="I10:I11"/>
    <mergeCell ref="G10:G11"/>
    <mergeCell ref="H10:H11"/>
    <mergeCell ref="J10:J11"/>
    <mergeCell ref="K10:K11"/>
    <mergeCell ref="E39:F39"/>
    <mergeCell ref="A10:A11"/>
    <mergeCell ref="B10:B11"/>
    <mergeCell ref="C10:C11"/>
    <mergeCell ref="D10:D11"/>
    <mergeCell ref="E10:E11"/>
    <mergeCell ref="A31:T31"/>
    <mergeCell ref="A34:T34"/>
    <mergeCell ref="A16:T16"/>
    <mergeCell ref="A13:T13"/>
    <mergeCell ref="T10:T11"/>
    <mergeCell ref="F10:F11"/>
    <mergeCell ref="A22:T22"/>
    <mergeCell ref="A28:T28"/>
    <mergeCell ref="L10:L11"/>
    <mergeCell ref="S10:S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2023-10-31T06:13:29Z</cp:lastPrinted>
  <dcterms:created xsi:type="dcterms:W3CDTF">2006-06-05T06:40:26Z</dcterms:created>
  <dcterms:modified xsi:type="dcterms:W3CDTF">2023-10-31T06:13:33Z</dcterms:modified>
  <cp:category/>
  <cp:version/>
  <cp:contentType/>
  <cp:contentStatus/>
</cp:coreProperties>
</file>