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tabRatio="778" activeTab="0"/>
  </bookViews>
  <sheets>
    <sheet name="МР" sheetId="1" r:id="rId1"/>
    <sheet name="Шальское поселение" sheetId="2" r:id="rId2"/>
    <sheet name="Авдеевское поселение" sheetId="3" r:id="rId3"/>
    <sheet name="Красноборское поселение" sheetId="4" r:id="rId4"/>
    <sheet name="Свод поселения" sheetId="5" r:id="rId5"/>
    <sheet name="Лист3" sheetId="6" r:id="rId6"/>
    <sheet name="1" sheetId="7" r:id="rId7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<sst xmlns="http://schemas.openxmlformats.org/spreadsheetml/2006/main" count="555" uniqueCount="74">
  <si>
    <t>№ п/п</t>
  </si>
  <si>
    <t>Итого по разделу</t>
  </si>
  <si>
    <t>рублей</t>
  </si>
  <si>
    <t>Наименование кредитора (бенефициара), принципала</t>
  </si>
  <si>
    <t>Всего</t>
  </si>
  <si>
    <t>в том числе,объем  просроченной задолженности</t>
  </si>
  <si>
    <t>Форма обеспечения долгового обязательства</t>
  </si>
  <si>
    <t>x</t>
  </si>
  <si>
    <t xml:space="preserve">Сумма уплаченных процентов в текущем году  </t>
  </si>
  <si>
    <t>Объем кредита/гарантии по договору (соглашению),  облигационного займа (по решению об эмиссии)</t>
  </si>
  <si>
    <t>Дата погашения долгового обязательства  по договору (соглашению),решению об эмиссии</t>
  </si>
  <si>
    <t xml:space="preserve">Объём долгового обязательства по договору (соглашению), решению об эмиссии </t>
  </si>
  <si>
    <t>Размер  процентной ставки, ставки купонного дохода по договору (соглашению)/ решению об эмиссии (дополнительному соглашению)</t>
  </si>
  <si>
    <t xml:space="preserve"> № и дата документа – основания возникновения долгового обязательства</t>
  </si>
  <si>
    <t>Валюта долгового обязательства</t>
  </si>
  <si>
    <t>Объем задолженности    по процентам на начало текущего года</t>
  </si>
  <si>
    <t>Сумма начисленных процентов в текущем году</t>
  </si>
  <si>
    <t xml:space="preserve"> I.   Муниципальные ценные бумаги</t>
  </si>
  <si>
    <t xml:space="preserve"> II. Бюджетные кредиты, привлеченные в местный бюджет из  других бюджетов бюджетной системы Российской Федерации</t>
  </si>
  <si>
    <t xml:space="preserve"> III. Кредиты,привлеченные муниципальными образованиями от кредитных организаций, иностранных банков и международных финансовых организаций</t>
  </si>
  <si>
    <t xml:space="preserve"> IV. Муниципальные гарантии</t>
  </si>
  <si>
    <t>Глава Администрации муниципального образования                                                              /                                   /</t>
  </si>
  <si>
    <t>М.П.</t>
  </si>
  <si>
    <t>Объем муниципального долга  на 1 число месяца текущего года/на 1 января очередного года</t>
  </si>
  <si>
    <t xml:space="preserve">Фактическая дата привлечения кредита, размещения займа, предоставления муниципальной гарантии  </t>
  </si>
  <si>
    <t>Сумма привлечения в текущем году 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</si>
  <si>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</si>
  <si>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погашения  (прекращения по иным основаниям) кредита, облигационного займа, муниципальной гарантии</t>
  </si>
  <si>
    <t xml:space="preserve"> V. Иные долговые обязательства </t>
  </si>
  <si>
    <t>телефон</t>
  </si>
  <si>
    <t xml:space="preserve">Информация о долговых обязательствах муниципального образования </t>
  </si>
  <si>
    <t>Объем муниципального долга  на начало текущего года</t>
  </si>
  <si>
    <t>Объем задолженности по процентам на 1 число месяца   текущего года/на 1 января очередного года</t>
  </si>
  <si>
    <t xml:space="preserve">Итого муниципальный долг </t>
  </si>
  <si>
    <t>Приложение № 1 к Порядку от 13.02.2020 года № 77</t>
  </si>
  <si>
    <t>рубль</t>
  </si>
  <si>
    <t>казна муниципального района</t>
  </si>
  <si>
    <t>А.В. Ладыгин</t>
  </si>
  <si>
    <t>Руководитель финансового органа                                                                                             /                                   /</t>
  </si>
  <si>
    <t>Ю.С. Павлюх</t>
  </si>
  <si>
    <t>8(81452)51362</t>
  </si>
  <si>
    <t xml:space="preserve">Н.Н.Третьякова </t>
  </si>
  <si>
    <t>Исполнитель                                                                                                                        /                                   /</t>
  </si>
  <si>
    <t>Шальского сельского поселения</t>
  </si>
  <si>
    <t>Авдеевского сельского поселения</t>
  </si>
  <si>
    <t xml:space="preserve"> СВОД  поселения</t>
  </si>
  <si>
    <t>Руководитель финансового органа                                                                                /                                   /</t>
  </si>
  <si>
    <t>Объем муниципального долга на 01.01.2020</t>
  </si>
  <si>
    <t>Приложение № 1 к Постановлению администрации Пудожского муниципального района  от 06.04.2020 года № 232-П</t>
  </si>
  <si>
    <t>Красноборского сельского поселения</t>
  </si>
  <si>
    <t>8(81452)51361</t>
  </si>
  <si>
    <t>1.</t>
  </si>
  <si>
    <t>2.</t>
  </si>
  <si>
    <t>Соглашение № 13-1/22 от 08.07.2022</t>
  </si>
  <si>
    <t>Соглашение № 13-1/21 от 17.09.2021</t>
  </si>
  <si>
    <t>Приложение №2 к Постановлению Администрации Пудожского муниципального района от 03.08.2022 года №612-П</t>
  </si>
  <si>
    <t>Администрация Пудожского муниципального района</t>
  </si>
  <si>
    <t xml:space="preserve">Муниципальная долговая книга Пудожского муниципального района </t>
  </si>
  <si>
    <t>Исполнитель                                                  /                                   /</t>
  </si>
  <si>
    <t>/__________________/</t>
  </si>
  <si>
    <t>/__________/</t>
  </si>
  <si>
    <t>Нначальник отдела финансов и бухгалтерского учета</t>
  </si>
  <si>
    <t>Н.В. Минина</t>
  </si>
  <si>
    <t>ПАО Сбербанк России</t>
  </si>
  <si>
    <t>Министерство финансов Республики Карелия</t>
  </si>
  <si>
    <t>Объем муниципального долга на 01.01.2024</t>
  </si>
  <si>
    <t>Муниципальный контракт №31аэф -23 от 30.10.2023г.</t>
  </si>
  <si>
    <t>Глава Пудожского муниципального района</t>
  </si>
  <si>
    <t>А.В. Зубов</t>
  </si>
  <si>
    <t>на 01.03.2024г.</t>
  </si>
  <si>
    <t>Объем муниципального долга на 01.03.2024</t>
  </si>
  <si>
    <t>Объем задолженности по процентам на 01.03.2024</t>
  </si>
  <si>
    <t>24.01.2024, 16.02.2024</t>
  </si>
  <si>
    <t>Муниципальный контракт № 26аэф -23 от 17.07.2023г.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</si>
</sst>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0.000"/>
    <numFmt numFmtId="179" formatCode="[$-FC19]d\ mmmm\ yyyy\ &quot;г.&quot;"/>
    <numFmt numFmtId="180" formatCode="mmm/yyyy"/>
    <numFmt numFmtId="181" formatCode="0.0000"/>
  </numFmts>
  <fonts count="50">
    <font>
      <sz val="10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sz val="8"/>
      <name val="Times New Roman Cyr"/>
      <family val="1"/>
    </font>
    <font>
      <b/>
      <sz val="14"/>
      <name val="Times New Roman Cyr"/>
      <family val="1"/>
    </font>
    <font>
      <sz val="8"/>
      <name val="Arial Cyr"/>
      <family val="0"/>
    </font>
    <font>
      <b/>
      <i/>
      <sz val="11"/>
      <name val="Times New Roman Cyr"/>
      <family val="1"/>
    </font>
    <font>
      <u val="single"/>
      <sz val="10"/>
      <name val="Times New Roman Cyr"/>
      <family val="1"/>
    </font>
    <font>
      <b/>
      <u val="single"/>
      <sz val="14"/>
      <name val="Times New Roman Cyr"/>
      <family val="1"/>
    </font>
    <font>
      <sz val="14"/>
      <name val="Times New Roman Cyr"/>
      <family val="1"/>
    </font>
    <font>
      <u val="single"/>
      <sz val="14"/>
      <name val="Times New Roman Cyr"/>
      <family val="1"/>
    </font>
    <font>
      <u val="single"/>
      <sz val="12"/>
      <name val="Times New Roman Cyr"/>
      <family val="1"/>
    </font>
    <font>
      <sz val="12"/>
      <name val="Times New Roman Cyr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vertical="center"/>
    </xf>
    <xf numFmtId="172" fontId="6" fillId="0" borderId="0" xfId="0" applyNumberFormat="1" applyFont="1" applyBorder="1" applyAlignment="1">
      <alignment/>
    </xf>
    <xf numFmtId="172" fontId="6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172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horizontal="left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left" vertical="center"/>
    </xf>
    <xf numFmtId="2" fontId="2" fillId="0" borderId="10" xfId="0" applyNumberFormat="1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Border="1" applyAlignment="1">
      <alignment horizontal="left" vertical="center"/>
    </xf>
    <xf numFmtId="0" fontId="10" fillId="0" borderId="17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2" fontId="6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/>
    </xf>
    <xf numFmtId="0" fontId="6" fillId="0" borderId="0" xfId="0" applyFont="1" applyFill="1" applyAlignment="1">
      <alignment/>
    </xf>
    <xf numFmtId="177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left" vertical="center"/>
    </xf>
    <xf numFmtId="0" fontId="12" fillId="0" borderId="0" xfId="0" applyFont="1" applyAlignment="1">
      <alignment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3" fillId="0" borderId="16" xfId="0" applyFont="1" applyBorder="1" applyAlignment="1">
      <alignment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177" fontId="2" fillId="0" borderId="16" xfId="0" applyNumberFormat="1" applyFont="1" applyBorder="1" applyAlignment="1">
      <alignment horizontal="center" vertical="center"/>
    </xf>
    <xf numFmtId="14" fontId="2" fillId="0" borderId="16" xfId="0" applyNumberFormat="1" applyFont="1" applyBorder="1" applyAlignment="1">
      <alignment horizontal="left" vertical="center"/>
    </xf>
    <xf numFmtId="4" fontId="2" fillId="0" borderId="16" xfId="0" applyNumberFormat="1" applyFont="1" applyBorder="1" applyAlignment="1">
      <alignment horizontal="left" vertical="center"/>
    </xf>
    <xf numFmtId="4" fontId="2" fillId="0" borderId="16" xfId="0" applyNumberFormat="1" applyFont="1" applyBorder="1" applyAlignment="1">
      <alignment horizontal="center" vertical="center"/>
    </xf>
    <xf numFmtId="172" fontId="2" fillId="0" borderId="1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4" fontId="2" fillId="0" borderId="16" xfId="0" applyNumberFormat="1" applyFont="1" applyBorder="1" applyAlignment="1">
      <alignment horizontal="center" vertical="center" wrapText="1"/>
    </xf>
    <xf numFmtId="172" fontId="2" fillId="0" borderId="16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2" fontId="2" fillId="0" borderId="16" xfId="0" applyNumberFormat="1" applyFont="1" applyBorder="1" applyAlignment="1">
      <alignment horizontal="center" vertical="center"/>
    </xf>
    <xf numFmtId="14" fontId="8" fillId="33" borderId="11" xfId="0" applyNumberFormat="1" applyFont="1" applyFill="1" applyBorder="1" applyAlignment="1">
      <alignment horizontal="center" vertical="center" wrapText="1"/>
    </xf>
    <xf numFmtId="14" fontId="14" fillId="0" borderId="0" xfId="0" applyNumberFormat="1" applyFont="1" applyAlignment="1">
      <alignment/>
    </xf>
    <xf numFmtId="4" fontId="2" fillId="33" borderId="10" xfId="0" applyNumberFormat="1" applyFont="1" applyFill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14" fontId="8" fillId="33" borderId="11" xfId="0" applyNumberFormat="1" applyFont="1" applyFill="1" applyBorder="1" applyAlignment="1">
      <alignment horizontal="center" vertical="center" wrapText="1"/>
    </xf>
    <xf numFmtId="14" fontId="2" fillId="0" borderId="16" xfId="0" applyNumberFormat="1" applyFont="1" applyBorder="1" applyAlignment="1">
      <alignment horizontal="left" vertical="center" wrapText="1"/>
    </xf>
    <xf numFmtId="181" fontId="2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4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9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3"/>
  <sheetViews>
    <sheetView tabSelected="1" zoomScale="84" zoomScaleNormal="84" zoomScalePageLayoutView="0" workbookViewId="0" topLeftCell="A12">
      <selection activeCell="B29" sqref="B29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2.875" style="10" customWidth="1"/>
    <col min="8" max="8" width="23.375" style="10" customWidth="1"/>
    <col min="9" max="9" width="20.875" style="1" customWidth="1"/>
    <col min="10" max="10" width="15.875" style="1" customWidth="1"/>
    <col min="11" max="11" width="12.25390625" style="1" customWidth="1"/>
    <col min="12" max="12" width="13.00390625" style="1" customWidth="1"/>
    <col min="13" max="13" width="14.87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0.62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5:20" ht="12.75" customHeight="1">
      <c r="O1" s="149" t="s">
        <v>55</v>
      </c>
      <c r="P1" s="150"/>
      <c r="Q1" s="150"/>
      <c r="R1" s="150"/>
      <c r="S1" s="150"/>
      <c r="T1" s="150"/>
    </row>
    <row r="2" spans="15:20" ht="26.25" customHeight="1">
      <c r="O2" s="150"/>
      <c r="P2" s="150"/>
      <c r="Q2" s="150"/>
      <c r="R2" s="150"/>
      <c r="S2" s="150"/>
      <c r="T2" s="150"/>
    </row>
    <row r="3" spans="1:17" ht="21.75" customHeight="1">
      <c r="A3" s="43"/>
      <c r="B3" s="43"/>
      <c r="C3" s="43"/>
      <c r="D3" s="43"/>
      <c r="E3" s="43"/>
      <c r="F3" s="43" t="s">
        <v>56</v>
      </c>
      <c r="G3" s="45"/>
      <c r="H3" s="45"/>
      <c r="I3" s="45"/>
      <c r="J3" s="43"/>
      <c r="K3" s="81"/>
      <c r="L3" s="43"/>
      <c r="M3" s="43"/>
      <c r="N3" s="43"/>
      <c r="O3" s="43"/>
      <c r="P3" s="43"/>
      <c r="Q3" s="43"/>
    </row>
    <row r="4" spans="2:20" ht="19.5" customHeight="1">
      <c r="B4" s="2"/>
      <c r="C4" s="151" t="s">
        <v>57</v>
      </c>
      <c r="D4" s="152"/>
      <c r="E4" s="152"/>
      <c r="F4" s="152"/>
      <c r="G4" s="152"/>
      <c r="H4" s="152"/>
      <c r="I4" s="152"/>
      <c r="J4" s="152"/>
      <c r="K4" s="152"/>
      <c r="L4" s="152"/>
      <c r="M4" s="3"/>
      <c r="N4" s="3"/>
      <c r="O4" s="3"/>
      <c r="P4" s="3"/>
      <c r="Q4" s="3"/>
      <c r="R4" s="3"/>
      <c r="S4" s="3"/>
      <c r="T4" s="3"/>
    </row>
    <row r="5" spans="3:20" ht="30" customHeight="1">
      <c r="C5" s="89"/>
      <c r="D5" s="89"/>
      <c r="E5" s="89"/>
      <c r="F5" s="89"/>
      <c r="G5" s="153" t="s">
        <v>69</v>
      </c>
      <c r="H5" s="154"/>
      <c r="I5" s="45"/>
      <c r="J5" s="45"/>
      <c r="K5" s="45"/>
      <c r="L5" s="45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 hidden="1">
      <c r="G6" s="5"/>
      <c r="H6" s="5"/>
    </row>
    <row r="7" spans="7:16" ht="7.5" customHeight="1" hidden="1">
      <c r="G7" s="158"/>
      <c r="H7" s="158"/>
      <c r="I7" s="158"/>
      <c r="J7" s="158"/>
      <c r="K7" s="158"/>
      <c r="L7" s="158"/>
      <c r="M7" s="158"/>
      <c r="N7" s="158"/>
      <c r="O7" s="9"/>
      <c r="P7" s="9"/>
    </row>
    <row r="8" ht="5.25" customHeight="1" hidden="1"/>
    <row r="9" ht="15" customHeight="1"/>
    <row r="10" spans="1:20" ht="52.5" customHeight="1">
      <c r="A10" s="132" t="s">
        <v>0</v>
      </c>
      <c r="B10" s="133" t="s">
        <v>13</v>
      </c>
      <c r="C10" s="133" t="s">
        <v>3</v>
      </c>
      <c r="D10" s="133" t="s">
        <v>9</v>
      </c>
      <c r="E10" s="133" t="s">
        <v>14</v>
      </c>
      <c r="F10" s="133" t="s">
        <v>11</v>
      </c>
      <c r="G10" s="133" t="s">
        <v>10</v>
      </c>
      <c r="H10" s="133" t="s">
        <v>6</v>
      </c>
      <c r="I10" s="133" t="s">
        <v>12</v>
      </c>
      <c r="J10" s="133" t="s">
        <v>65</v>
      </c>
      <c r="K10" s="133" t="s">
        <v>24</v>
      </c>
      <c r="L10" s="133" t="s">
        <v>25</v>
      </c>
      <c r="M10" s="133" t="s">
        <v>26</v>
      </c>
      <c r="N10" s="133" t="s">
        <v>27</v>
      </c>
      <c r="O10" s="127" t="s">
        <v>70</v>
      </c>
      <c r="P10" s="128"/>
      <c r="Q10" s="133" t="s">
        <v>15</v>
      </c>
      <c r="R10" s="133" t="s">
        <v>16</v>
      </c>
      <c r="S10" s="133" t="s">
        <v>8</v>
      </c>
      <c r="T10" s="143" t="s">
        <v>71</v>
      </c>
    </row>
    <row r="11" spans="1:20" s="13" customFormat="1" ht="94.5" customHeight="1">
      <c r="A11" s="132"/>
      <c r="B11" s="134"/>
      <c r="C11" s="134"/>
      <c r="D11" s="134"/>
      <c r="E11" s="145"/>
      <c r="F11" s="145"/>
      <c r="G11" s="134"/>
      <c r="H11" s="134"/>
      <c r="I11" s="134"/>
      <c r="J11" s="134"/>
      <c r="K11" s="134"/>
      <c r="L11" s="134"/>
      <c r="M11" s="134"/>
      <c r="N11" s="134"/>
      <c r="O11" s="40" t="s">
        <v>4</v>
      </c>
      <c r="P11" s="40" t="s">
        <v>5</v>
      </c>
      <c r="Q11" s="134"/>
      <c r="R11" s="134"/>
      <c r="S11" s="134"/>
      <c r="T11" s="144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29" t="s">
        <v>17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1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55" t="s">
        <v>18</v>
      </c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7"/>
    </row>
    <row r="17" spans="1:20" s="3" customFormat="1" ht="191.25" customHeight="1">
      <c r="A17" s="98" t="s">
        <v>51</v>
      </c>
      <c r="B17" s="99" t="s">
        <v>54</v>
      </c>
      <c r="C17" s="121" t="s">
        <v>64</v>
      </c>
      <c r="D17" s="100">
        <v>31384600</v>
      </c>
      <c r="E17" s="101" t="s">
        <v>35</v>
      </c>
      <c r="F17" s="102">
        <f>O17</f>
        <v>17784400</v>
      </c>
      <c r="G17" s="110">
        <v>46265</v>
      </c>
      <c r="H17" s="103" t="s">
        <v>36</v>
      </c>
      <c r="I17" s="111">
        <v>0.1</v>
      </c>
      <c r="J17" s="104">
        <v>18830600</v>
      </c>
      <c r="K17" s="105"/>
      <c r="L17" s="106"/>
      <c r="M17" s="123" t="s">
        <v>72</v>
      </c>
      <c r="N17" s="107">
        <f>523100+523100</f>
        <v>1046200</v>
      </c>
      <c r="O17" s="107">
        <f>J17+L17-N17</f>
        <v>17784400</v>
      </c>
      <c r="P17" s="108">
        <v>0</v>
      </c>
      <c r="Q17" s="108">
        <v>0</v>
      </c>
      <c r="R17" s="117"/>
      <c r="S17" s="117"/>
      <c r="T17" s="108">
        <v>0</v>
      </c>
    </row>
    <row r="18" spans="1:20" s="3" customFormat="1" ht="60.75" customHeight="1" hidden="1">
      <c r="A18" s="46"/>
      <c r="B18" s="22"/>
      <c r="C18" s="42"/>
      <c r="D18" s="50"/>
      <c r="E18" s="51"/>
      <c r="F18" s="52"/>
      <c r="G18" s="53"/>
      <c r="H18" s="54"/>
      <c r="I18" s="79"/>
      <c r="J18" s="52"/>
      <c r="K18" s="68"/>
      <c r="L18" s="58"/>
      <c r="M18" s="41"/>
      <c r="N18" s="57"/>
      <c r="O18" s="57"/>
      <c r="P18" s="28"/>
      <c r="Q18" s="28"/>
      <c r="R18" s="59"/>
      <c r="S18" s="59"/>
      <c r="T18" s="59"/>
    </row>
    <row r="19" spans="1:20" s="3" customFormat="1" ht="41.25" customHeight="1" hidden="1">
      <c r="A19" s="49"/>
      <c r="B19" s="22"/>
      <c r="C19" s="42"/>
      <c r="D19" s="50"/>
      <c r="E19" s="24"/>
      <c r="F19" s="52"/>
      <c r="G19" s="53"/>
      <c r="H19" s="54"/>
      <c r="I19" s="79"/>
      <c r="J19" s="52"/>
      <c r="K19" s="63"/>
      <c r="L19" s="57"/>
      <c r="M19" s="112"/>
      <c r="N19" s="57"/>
      <c r="O19" s="57"/>
      <c r="P19" s="28"/>
      <c r="Q19" s="28"/>
      <c r="R19" s="55"/>
      <c r="S19" s="55"/>
      <c r="T19" s="59"/>
    </row>
    <row r="20" spans="1:20" s="3" customFormat="1" ht="59.25" customHeight="1">
      <c r="A20" s="47" t="s">
        <v>52</v>
      </c>
      <c r="B20" s="99" t="s">
        <v>53</v>
      </c>
      <c r="C20" s="121" t="s">
        <v>64</v>
      </c>
      <c r="D20" s="57">
        <v>35142400</v>
      </c>
      <c r="E20" s="101" t="s">
        <v>35</v>
      </c>
      <c r="F20" s="52">
        <f>O20</f>
        <v>34742400</v>
      </c>
      <c r="G20" s="68">
        <v>46563</v>
      </c>
      <c r="H20" s="103" t="s">
        <v>36</v>
      </c>
      <c r="I20" s="109">
        <v>0.1</v>
      </c>
      <c r="J20" s="57">
        <v>34742400</v>
      </c>
      <c r="K20" s="68"/>
      <c r="L20" s="57"/>
      <c r="M20" s="78"/>
      <c r="N20" s="57"/>
      <c r="O20" s="107">
        <f>J20+L20-N20</f>
        <v>34742400</v>
      </c>
      <c r="P20" s="28">
        <v>0</v>
      </c>
      <c r="Q20" s="28">
        <v>0</v>
      </c>
      <c r="R20" s="55"/>
      <c r="S20" s="55"/>
      <c r="T20" s="28">
        <v>0</v>
      </c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SUM(F17:F20)</f>
        <v>52526800</v>
      </c>
      <c r="G21" s="24" t="s">
        <v>7</v>
      </c>
      <c r="H21" s="24" t="s">
        <v>7</v>
      </c>
      <c r="I21" s="24" t="s">
        <v>7</v>
      </c>
      <c r="J21" s="56">
        <f>SUM(J17:J20)</f>
        <v>53573000</v>
      </c>
      <c r="K21" s="24" t="s">
        <v>7</v>
      </c>
      <c r="L21" s="57"/>
      <c r="M21" s="24" t="s">
        <v>7</v>
      </c>
      <c r="N21" s="52">
        <f>SUM(N17:N20)</f>
        <v>1046200</v>
      </c>
      <c r="O21" s="52">
        <f>SUM(O17+O20)</f>
        <v>52526800</v>
      </c>
      <c r="P21" s="28">
        <f>SUM(P17:P19)</f>
        <v>0</v>
      </c>
      <c r="Q21" s="28">
        <f>SUM(Q17:Q19)</f>
        <v>0</v>
      </c>
      <c r="R21" s="55">
        <f>R17+R20</f>
        <v>0</v>
      </c>
      <c r="S21" s="55">
        <f>S17+S20</f>
        <v>0</v>
      </c>
      <c r="T21" s="28">
        <f>SUM(T17:T19)</f>
        <v>0</v>
      </c>
    </row>
    <row r="22" spans="1:20" s="3" customFormat="1" ht="31.5" customHeight="1">
      <c r="A22" s="139" t="s">
        <v>19</v>
      </c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1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63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63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80"/>
      <c r="L25" s="28"/>
      <c r="M25" s="63"/>
      <c r="N25" s="58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80"/>
      <c r="L26" s="28"/>
      <c r="M26" s="63"/>
      <c r="N26" s="58"/>
      <c r="O26" s="58"/>
      <c r="P26" s="28"/>
      <c r="Q26" s="28"/>
      <c r="R26" s="67"/>
      <c r="S26" s="55"/>
      <c r="T26" s="59"/>
    </row>
    <row r="27" spans="1:20" s="3" customFormat="1" ht="53.25" customHeight="1" hidden="1">
      <c r="A27" s="75"/>
      <c r="B27" s="22"/>
      <c r="C27" s="23"/>
      <c r="D27" s="60"/>
      <c r="E27" s="24"/>
      <c r="F27" s="57"/>
      <c r="G27" s="61"/>
      <c r="H27" s="54"/>
      <c r="I27" s="62"/>
      <c r="J27" s="64"/>
      <c r="K27" s="78"/>
      <c r="L27" s="52"/>
      <c r="M27" s="63"/>
      <c r="N27" s="83"/>
      <c r="O27" s="58"/>
      <c r="P27" s="29"/>
      <c r="Q27" s="29"/>
      <c r="R27" s="76"/>
      <c r="S27" s="77"/>
      <c r="T27" s="59"/>
    </row>
    <row r="28" spans="1:20" s="3" customFormat="1" ht="44.25" customHeight="1">
      <c r="A28" s="75" t="s">
        <v>51</v>
      </c>
      <c r="B28" s="22" t="s">
        <v>73</v>
      </c>
      <c r="C28" s="42" t="s">
        <v>63</v>
      </c>
      <c r="D28" s="60">
        <v>8000000</v>
      </c>
      <c r="E28" s="101" t="s">
        <v>35</v>
      </c>
      <c r="F28" s="97">
        <v>8000000</v>
      </c>
      <c r="G28" s="118">
        <v>45854</v>
      </c>
      <c r="H28" s="103" t="s">
        <v>36</v>
      </c>
      <c r="I28" s="55">
        <v>11.38</v>
      </c>
      <c r="J28" s="64">
        <v>8000000</v>
      </c>
      <c r="K28" s="78"/>
      <c r="L28" s="82"/>
      <c r="M28" s="78"/>
      <c r="N28" s="65">
        <v>0</v>
      </c>
      <c r="O28" s="107">
        <f>J28+L28-N28</f>
        <v>8000000</v>
      </c>
      <c r="P28" s="29">
        <v>0</v>
      </c>
      <c r="Q28" s="29">
        <v>0</v>
      </c>
      <c r="R28" s="76">
        <f>77321.64+77110.38</f>
        <v>154432.02000000002</v>
      </c>
      <c r="S28" s="76">
        <f>R28</f>
        <v>154432.02000000002</v>
      </c>
      <c r="T28" s="55">
        <v>0</v>
      </c>
    </row>
    <row r="29" spans="1:20" s="3" customFormat="1" ht="44.25" customHeight="1">
      <c r="A29" s="75" t="s">
        <v>52</v>
      </c>
      <c r="B29" s="22" t="s">
        <v>66</v>
      </c>
      <c r="C29" s="42" t="s">
        <v>63</v>
      </c>
      <c r="D29" s="60">
        <v>10000000</v>
      </c>
      <c r="E29" s="101" t="s">
        <v>35</v>
      </c>
      <c r="F29" s="97">
        <f>O29</f>
        <v>10000000</v>
      </c>
      <c r="G29" s="122">
        <v>45959</v>
      </c>
      <c r="H29" s="103" t="s">
        <v>36</v>
      </c>
      <c r="I29" s="124">
        <v>16.4175</v>
      </c>
      <c r="J29" s="64">
        <v>10000000</v>
      </c>
      <c r="K29" s="78"/>
      <c r="L29" s="82"/>
      <c r="M29" s="78"/>
      <c r="N29" s="65">
        <v>0</v>
      </c>
      <c r="O29" s="107">
        <f>J29+L29-N29</f>
        <v>10000000</v>
      </c>
      <c r="P29" s="29">
        <v>0</v>
      </c>
      <c r="Q29" s="29">
        <v>0</v>
      </c>
      <c r="R29" s="76">
        <f>96705.82+139055.33</f>
        <v>235761.15</v>
      </c>
      <c r="S29" s="76">
        <f>R29</f>
        <v>235761.15</v>
      </c>
      <c r="T29" s="55">
        <v>0</v>
      </c>
    </row>
    <row r="30" spans="1:20" s="3" customFormat="1" ht="18.75" customHeight="1">
      <c r="A30" s="35" t="s">
        <v>1</v>
      </c>
      <c r="B30" s="22"/>
      <c r="C30" s="24" t="s">
        <v>7</v>
      </c>
      <c r="D30" s="96" t="s">
        <v>7</v>
      </c>
      <c r="E30" s="96" t="s">
        <v>7</v>
      </c>
      <c r="F30" s="74">
        <f>F29+F28</f>
        <v>18000000</v>
      </c>
      <c r="G30" s="24" t="s">
        <v>7</v>
      </c>
      <c r="H30" s="24" t="s">
        <v>7</v>
      </c>
      <c r="I30" s="24" t="s">
        <v>7</v>
      </c>
      <c r="J30" s="64">
        <f>SUM(J23:J29)</f>
        <v>18000000</v>
      </c>
      <c r="K30" s="60" t="s">
        <v>7</v>
      </c>
      <c r="L30" s="64">
        <f>SUM(L23:L29)</f>
        <v>0</v>
      </c>
      <c r="M30" s="60" t="s">
        <v>7</v>
      </c>
      <c r="N30" s="57">
        <f>SUM(N23:N29)</f>
        <v>0</v>
      </c>
      <c r="O30" s="57">
        <f>SUM(O23:O29)</f>
        <v>18000000</v>
      </c>
      <c r="P30" s="57">
        <f>SUM(P23:P29)</f>
        <v>0</v>
      </c>
      <c r="Q30" s="57">
        <f>SUM(Q23:Q29)</f>
        <v>0</v>
      </c>
      <c r="R30" s="57">
        <f>R29+R28</f>
        <v>390193.17000000004</v>
      </c>
      <c r="S30" s="57">
        <f>SUM(S23:S29)</f>
        <v>390193.17000000004</v>
      </c>
      <c r="T30" s="57">
        <f>SUM(T23:T29)</f>
        <v>0</v>
      </c>
    </row>
    <row r="31" spans="1:20" s="3" customFormat="1" ht="18.75" customHeight="1">
      <c r="A31" s="139" t="s">
        <v>20</v>
      </c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1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 t="s">
        <v>7</v>
      </c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31.5" customHeight="1">
      <c r="A34" s="139" t="s">
        <v>28</v>
      </c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1"/>
    </row>
    <row r="35" spans="1:20" s="3" customFormat="1" ht="18.75" customHeight="1" hidden="1">
      <c r="A35" s="33"/>
      <c r="B35" s="22"/>
      <c r="C35" s="23"/>
      <c r="D35" s="24"/>
      <c r="E35" s="42"/>
      <c r="F35" s="42"/>
      <c r="G35" s="25"/>
      <c r="H35" s="26"/>
      <c r="I35" s="28"/>
      <c r="J35" s="27"/>
      <c r="K35" s="28"/>
      <c r="L35" s="28"/>
      <c r="M35" s="28"/>
      <c r="N35" s="29"/>
      <c r="O35" s="28"/>
      <c r="P35" s="28"/>
      <c r="Q35" s="28"/>
      <c r="R35" s="28"/>
      <c r="S35" s="28"/>
      <c r="T35" s="34"/>
    </row>
    <row r="36" spans="1:20" s="3" customFormat="1" ht="18.75" customHeight="1">
      <c r="A36" s="35" t="s">
        <v>1</v>
      </c>
      <c r="B36" s="22"/>
      <c r="C36" s="24" t="s">
        <v>7</v>
      </c>
      <c r="D36" s="24" t="s">
        <v>7</v>
      </c>
      <c r="E36" s="24"/>
      <c r="F36" s="24">
        <v>0</v>
      </c>
      <c r="G36" s="24" t="s">
        <v>7</v>
      </c>
      <c r="H36" s="24" t="s">
        <v>7</v>
      </c>
      <c r="I36" s="24" t="s">
        <v>7</v>
      </c>
      <c r="J36" s="27"/>
      <c r="K36" s="24" t="s">
        <v>7</v>
      </c>
      <c r="L36" s="28"/>
      <c r="M36" s="24" t="s">
        <v>7</v>
      </c>
      <c r="N36" s="29"/>
      <c r="O36" s="28"/>
      <c r="P36" s="28"/>
      <c r="Q36" s="28"/>
      <c r="R36" s="28"/>
      <c r="S36" s="28"/>
      <c r="T36" s="34"/>
    </row>
    <row r="37" spans="1:20" s="3" customFormat="1" ht="18.75" customHeight="1">
      <c r="A37" s="136" t="s">
        <v>33</v>
      </c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8"/>
    </row>
    <row r="38" spans="1:20" s="19" customFormat="1" ht="21.75" customHeight="1">
      <c r="A38" s="41"/>
      <c r="B38" s="41"/>
      <c r="C38" s="24" t="s">
        <v>7</v>
      </c>
      <c r="D38" s="60">
        <f>D17+D20+D29+D28</f>
        <v>84527000</v>
      </c>
      <c r="E38" s="24" t="s">
        <v>7</v>
      </c>
      <c r="F38" s="60">
        <f>F21+F30</f>
        <v>70526800</v>
      </c>
      <c r="G38" s="60" t="s">
        <v>7</v>
      </c>
      <c r="H38" s="60" t="s">
        <v>7</v>
      </c>
      <c r="I38" s="60" t="s">
        <v>7</v>
      </c>
      <c r="J38" s="64">
        <f>J21+J30</f>
        <v>71573000</v>
      </c>
      <c r="K38" s="60" t="s">
        <v>7</v>
      </c>
      <c r="L38" s="57">
        <f>L21+L30</f>
        <v>0</v>
      </c>
      <c r="M38" s="60" t="s">
        <v>7</v>
      </c>
      <c r="N38" s="66">
        <f aca="true" t="shared" si="0" ref="N38:T38">N21+N30</f>
        <v>1046200</v>
      </c>
      <c r="O38" s="120">
        <f t="shared" si="0"/>
        <v>70526800</v>
      </c>
      <c r="P38" s="66">
        <f t="shared" si="0"/>
        <v>0</v>
      </c>
      <c r="Q38" s="66">
        <f t="shared" si="0"/>
        <v>0</v>
      </c>
      <c r="R38" s="120">
        <f t="shared" si="0"/>
        <v>390193.17000000004</v>
      </c>
      <c r="S38" s="120">
        <f t="shared" si="0"/>
        <v>390193.17000000004</v>
      </c>
      <c r="T38" s="66">
        <f t="shared" si="0"/>
        <v>0</v>
      </c>
    </row>
    <row r="39" spans="1:20" ht="35.25" customHeight="1">
      <c r="A39" s="14"/>
      <c r="B39" s="15"/>
      <c r="C39" s="15"/>
      <c r="D39" s="16"/>
      <c r="E39" s="16"/>
      <c r="F39" s="16"/>
      <c r="G39" s="18"/>
      <c r="H39" s="18"/>
      <c r="I39" s="20"/>
      <c r="J39" s="20"/>
      <c r="K39" s="21"/>
      <c r="L39" s="21"/>
      <c r="M39" s="21"/>
      <c r="N39" s="21"/>
      <c r="O39" s="20"/>
      <c r="P39" s="20"/>
      <c r="Q39" s="20"/>
      <c r="R39" s="20"/>
      <c r="S39" s="20"/>
      <c r="T39" s="20"/>
    </row>
    <row r="40" spans="1:20" ht="10.5" customHeight="1" hidden="1">
      <c r="A40" s="14"/>
      <c r="B40" s="15"/>
      <c r="C40" s="15"/>
      <c r="D40" s="16"/>
      <c r="E40" s="16"/>
      <c r="F40" s="16"/>
      <c r="G40" s="18"/>
      <c r="H40" s="18"/>
      <c r="I40" s="20"/>
      <c r="J40" s="20"/>
      <c r="K40" s="21"/>
      <c r="L40" s="21"/>
      <c r="M40" s="21"/>
      <c r="N40" s="21"/>
      <c r="O40" s="20"/>
      <c r="P40" s="20"/>
      <c r="Q40" s="20"/>
      <c r="R40" s="20"/>
      <c r="S40" s="20"/>
      <c r="T40" s="20"/>
    </row>
    <row r="41" spans="2:11" ht="18.75" hidden="1">
      <c r="B41" s="85"/>
      <c r="C41" s="85"/>
      <c r="D41" s="86"/>
      <c r="E41" s="87"/>
      <c r="F41" s="87"/>
      <c r="G41" s="88"/>
      <c r="H41" s="88"/>
      <c r="J41" s="36"/>
      <c r="K41" s="36"/>
    </row>
    <row r="42" spans="1:10" ht="18.75" hidden="1">
      <c r="A42" s="84"/>
      <c r="B42" s="89"/>
      <c r="C42" s="89"/>
      <c r="D42" s="125"/>
      <c r="E42" s="125"/>
      <c r="F42" s="90"/>
      <c r="G42" s="1"/>
      <c r="H42" s="1"/>
      <c r="I42" s="126"/>
      <c r="J42" s="126"/>
    </row>
    <row r="43" spans="1:8" ht="18.75" hidden="1">
      <c r="A43" s="87"/>
      <c r="B43" s="89"/>
      <c r="C43" s="89"/>
      <c r="D43" s="90"/>
      <c r="E43" s="90"/>
      <c r="F43" s="90"/>
      <c r="G43" s="91"/>
      <c r="H43" s="91"/>
    </row>
    <row r="44" spans="1:10" ht="42.75" customHeight="1">
      <c r="A44" s="135" t="s">
        <v>67</v>
      </c>
      <c r="B44" s="135"/>
      <c r="C44" s="135"/>
      <c r="D44" s="125" t="s">
        <v>60</v>
      </c>
      <c r="E44" s="125"/>
      <c r="F44" s="90"/>
      <c r="G44" s="1"/>
      <c r="H44" s="1"/>
      <c r="I44" s="126" t="s">
        <v>68</v>
      </c>
      <c r="J44" s="126"/>
    </row>
    <row r="45" spans="1:11" ht="67.5" customHeight="1">
      <c r="A45" s="146" t="s">
        <v>61</v>
      </c>
      <c r="B45" s="147"/>
      <c r="C45" s="116" t="s">
        <v>59</v>
      </c>
      <c r="D45" s="148" t="s">
        <v>62</v>
      </c>
      <c r="E45" s="148"/>
      <c r="F45" s="119">
        <v>45352</v>
      </c>
      <c r="G45" s="1"/>
      <c r="H45" s="1"/>
      <c r="K45" s="36"/>
    </row>
    <row r="47" spans="1:11" ht="28.5" customHeight="1">
      <c r="A47" s="92" t="s">
        <v>58</v>
      </c>
      <c r="B47" s="93"/>
      <c r="C47" s="94"/>
      <c r="D47" s="142" t="s">
        <v>62</v>
      </c>
      <c r="E47" s="142"/>
      <c r="F47" s="1"/>
      <c r="K47" s="36"/>
    </row>
    <row r="48" spans="1:5" ht="15.75">
      <c r="A48" s="95"/>
      <c r="B48" s="94"/>
      <c r="C48" s="94"/>
      <c r="D48" s="115"/>
      <c r="E48" s="115"/>
    </row>
    <row r="49" spans="1:5" ht="15.75">
      <c r="A49" s="95"/>
      <c r="B49" s="114" t="s">
        <v>29</v>
      </c>
      <c r="C49" s="113" t="s">
        <v>50</v>
      </c>
      <c r="D49" s="115"/>
      <c r="E49" s="115"/>
    </row>
    <row r="50" spans="1:5" ht="44.25" customHeight="1">
      <c r="A50" s="95" t="s">
        <v>22</v>
      </c>
      <c r="B50" s="94"/>
      <c r="C50" s="94"/>
      <c r="D50" s="115"/>
      <c r="E50" s="115"/>
    </row>
    <row r="51" spans="1:11" ht="12.75">
      <c r="A51" s="36"/>
      <c r="B51" s="37"/>
      <c r="C51" s="37"/>
      <c r="D51" s="38"/>
      <c r="E51" s="38"/>
      <c r="F51" s="38"/>
      <c r="G51" s="39"/>
      <c r="H51" s="39"/>
      <c r="J51" s="36"/>
      <c r="K51" s="36"/>
    </row>
    <row r="62" ht="16.5" customHeight="1"/>
    <row r="63" ht="30" customHeight="1">
      <c r="B63" s="17"/>
    </row>
  </sheetData>
  <sheetProtection/>
  <mergeCells count="37">
    <mergeCell ref="I10:I11"/>
    <mergeCell ref="M10:M11"/>
    <mergeCell ref="Q10:Q11"/>
    <mergeCell ref="I42:J42"/>
    <mergeCell ref="A34:T34"/>
    <mergeCell ref="J10:J11"/>
    <mergeCell ref="N10:N11"/>
    <mergeCell ref="O1:T2"/>
    <mergeCell ref="C4:L4"/>
    <mergeCell ref="G5:H5"/>
    <mergeCell ref="A16:T16"/>
    <mergeCell ref="C10:C11"/>
    <mergeCell ref="G7:N7"/>
    <mergeCell ref="F10:F11"/>
    <mergeCell ref="K10:K11"/>
    <mergeCell ref="L10:L11"/>
    <mergeCell ref="H10:H11"/>
    <mergeCell ref="D47:E47"/>
    <mergeCell ref="A31:T31"/>
    <mergeCell ref="T10:T11"/>
    <mergeCell ref="D10:D11"/>
    <mergeCell ref="E10:E11"/>
    <mergeCell ref="G10:G11"/>
    <mergeCell ref="A45:B45"/>
    <mergeCell ref="D42:E42"/>
    <mergeCell ref="R10:R11"/>
    <mergeCell ref="D45:E45"/>
    <mergeCell ref="D44:E44"/>
    <mergeCell ref="I44:J44"/>
    <mergeCell ref="O10:P10"/>
    <mergeCell ref="A13:T13"/>
    <mergeCell ref="A10:A11"/>
    <mergeCell ref="B10:B11"/>
    <mergeCell ref="A44:C44"/>
    <mergeCell ref="S10:S11"/>
    <mergeCell ref="A37:T37"/>
    <mergeCell ref="A22:T22"/>
  </mergeCells>
  <printOptions/>
  <pageMargins left="0.5118110236220472" right="0.35433070866141736" top="0.1968503937007874" bottom="0.35433070866141736" header="0.5118110236220472" footer="0.15748031496062992"/>
  <pageSetup fitToHeight="0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7"/>
  <sheetViews>
    <sheetView view="pageBreakPreview" zoomScale="65" zoomScaleSheetLayoutView="65" zoomScalePageLayoutView="0" workbookViewId="0" topLeftCell="A1">
      <selection activeCell="N3" sqref="N3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2.875" style="10" customWidth="1"/>
    <col min="8" max="8" width="23.375" style="10" customWidth="1"/>
    <col min="9" max="9" width="17.1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4.87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8:20" ht="12.75" customHeight="1">
      <c r="R1" s="162" t="s">
        <v>48</v>
      </c>
      <c r="S1" s="162"/>
      <c r="T1" s="162"/>
    </row>
    <row r="2" spans="18:20" ht="26.25" customHeight="1">
      <c r="R2" s="162"/>
      <c r="S2" s="162"/>
      <c r="T2" s="162"/>
    </row>
    <row r="3" spans="1:20" ht="21.75" customHeight="1">
      <c r="A3" s="43" t="s">
        <v>30</v>
      </c>
      <c r="B3" s="43"/>
      <c r="C3" s="43"/>
      <c r="D3" s="43"/>
      <c r="E3" s="43"/>
      <c r="F3" s="43"/>
      <c r="G3" s="45"/>
      <c r="H3" s="45"/>
      <c r="I3" s="45"/>
      <c r="J3" s="44" t="s">
        <v>43</v>
      </c>
      <c r="K3" s="44"/>
      <c r="L3" s="44"/>
      <c r="M3" s="43"/>
      <c r="N3" s="43">
        <f>МР!K3</f>
        <v>0</v>
      </c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58"/>
      <c r="H7" s="158"/>
      <c r="I7" s="158"/>
      <c r="J7" s="158"/>
      <c r="K7" s="158"/>
      <c r="L7" s="158"/>
      <c r="M7" s="158"/>
      <c r="N7" s="158"/>
      <c r="O7" s="9"/>
      <c r="P7" s="9"/>
    </row>
    <row r="8" ht="5.25" customHeight="1"/>
    <row r="9" ht="15" customHeight="1"/>
    <row r="10" spans="1:20" ht="52.5" customHeight="1">
      <c r="A10" s="132" t="s">
        <v>0</v>
      </c>
      <c r="B10" s="133" t="s">
        <v>13</v>
      </c>
      <c r="C10" s="133" t="s">
        <v>3</v>
      </c>
      <c r="D10" s="133" t="s">
        <v>9</v>
      </c>
      <c r="E10" s="133" t="s">
        <v>14</v>
      </c>
      <c r="F10" s="133" t="s">
        <v>11</v>
      </c>
      <c r="G10" s="133" t="s">
        <v>10</v>
      </c>
      <c r="H10" s="133" t="s">
        <v>6</v>
      </c>
      <c r="I10" s="133" t="s">
        <v>12</v>
      </c>
      <c r="J10" s="133" t="s">
        <v>47</v>
      </c>
      <c r="K10" s="133" t="s">
        <v>24</v>
      </c>
      <c r="L10" s="133" t="s">
        <v>25</v>
      </c>
      <c r="M10" s="133" t="s">
        <v>26</v>
      </c>
      <c r="N10" s="133" t="s">
        <v>27</v>
      </c>
      <c r="O10" s="159" t="str">
        <f>МР!O10</f>
        <v>Объем муниципального долга на 01.03.2024</v>
      </c>
      <c r="P10" s="160"/>
      <c r="Q10" s="133" t="s">
        <v>15</v>
      </c>
      <c r="R10" s="133" t="s">
        <v>16</v>
      </c>
      <c r="S10" s="133" t="s">
        <v>8</v>
      </c>
      <c r="T10" s="133" t="str">
        <f>МР!T10</f>
        <v>Объем задолженности по процентам на 01.03.2024</v>
      </c>
    </row>
    <row r="11" spans="1:20" s="13" customFormat="1" ht="94.5" customHeight="1">
      <c r="A11" s="132"/>
      <c r="B11" s="134"/>
      <c r="C11" s="134"/>
      <c r="D11" s="134"/>
      <c r="E11" s="145"/>
      <c r="F11" s="145"/>
      <c r="G11" s="134"/>
      <c r="H11" s="134"/>
      <c r="I11" s="134"/>
      <c r="J11" s="134"/>
      <c r="K11" s="134"/>
      <c r="L11" s="134"/>
      <c r="M11" s="134"/>
      <c r="N11" s="134"/>
      <c r="O11" s="40" t="s">
        <v>4</v>
      </c>
      <c r="P11" s="40" t="s">
        <v>5</v>
      </c>
      <c r="Q11" s="134"/>
      <c r="R11" s="134"/>
      <c r="S11" s="134"/>
      <c r="T11" s="134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29" t="s">
        <v>17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1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39" t="s">
        <v>18</v>
      </c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1"/>
    </row>
    <row r="17" spans="1:20" s="3" customFormat="1" ht="64.5" customHeight="1" hidden="1">
      <c r="A17" s="46"/>
      <c r="B17" s="22"/>
      <c r="C17" s="22"/>
      <c r="D17" s="50"/>
      <c r="E17" s="51"/>
      <c r="F17" s="28"/>
      <c r="G17" s="53"/>
      <c r="H17" s="54"/>
      <c r="I17" s="79"/>
      <c r="J17" s="57"/>
      <c r="K17" s="68"/>
      <c r="L17" s="48"/>
      <c r="M17" s="68"/>
      <c r="N17" s="57"/>
      <c r="O17" s="58"/>
      <c r="P17" s="28"/>
      <c r="Q17" s="57"/>
      <c r="R17" s="57"/>
      <c r="S17" s="48"/>
      <c r="T17" s="59"/>
    </row>
    <row r="18" spans="1:20" s="3" customFormat="1" ht="64.5" customHeight="1" hidden="1">
      <c r="A18" s="46"/>
      <c r="B18" s="22"/>
      <c r="C18" s="22"/>
      <c r="D18" s="50"/>
      <c r="E18" s="51"/>
      <c r="F18" s="28"/>
      <c r="G18" s="53"/>
      <c r="H18" s="54"/>
      <c r="I18" s="79"/>
      <c r="J18" s="57"/>
      <c r="K18" s="68"/>
      <c r="L18" s="48"/>
      <c r="M18" s="68"/>
      <c r="N18" s="57"/>
      <c r="O18" s="58"/>
      <c r="P18" s="28"/>
      <c r="Q18" s="57"/>
      <c r="R18" s="57"/>
      <c r="S18" s="48"/>
      <c r="T18" s="59"/>
    </row>
    <row r="19" spans="1:20" s="3" customFormat="1" ht="64.5" customHeight="1" hidden="1">
      <c r="A19" s="49"/>
      <c r="B19" s="22"/>
      <c r="C19" s="22"/>
      <c r="D19" s="50"/>
      <c r="E19" s="24"/>
      <c r="F19" s="28"/>
      <c r="G19" s="53"/>
      <c r="H19" s="54"/>
      <c r="I19" s="79"/>
      <c r="J19" s="57"/>
      <c r="K19" s="63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64.5" customHeight="1" hidden="1">
      <c r="A20" s="47"/>
      <c r="B20" s="22"/>
      <c r="C20" s="22"/>
      <c r="D20" s="50"/>
      <c r="E20" s="24"/>
      <c r="F20" s="28"/>
      <c r="G20" s="53"/>
      <c r="H20" s="54"/>
      <c r="I20" s="79"/>
      <c r="J20" s="57"/>
      <c r="K20" s="63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SUM(F17:F20)</f>
        <v>0</v>
      </c>
      <c r="G21" s="24" t="s">
        <v>7</v>
      </c>
      <c r="H21" s="24" t="s">
        <v>7</v>
      </c>
      <c r="I21" s="24" t="s">
        <v>7</v>
      </c>
      <c r="J21" s="74">
        <f>SUM(J17:J20)</f>
        <v>0</v>
      </c>
      <c r="K21" s="60" t="s">
        <v>7</v>
      </c>
      <c r="L21" s="57">
        <f>SUM(L17:L19)</f>
        <v>0</v>
      </c>
      <c r="M21" s="60" t="s">
        <v>7</v>
      </c>
      <c r="N21" s="74">
        <f>SUM(N17:N20)</f>
        <v>0</v>
      </c>
      <c r="O21" s="57">
        <f>SUM(O17:O19)</f>
        <v>0</v>
      </c>
      <c r="P21" s="57">
        <f>SUM(P17:P19)</f>
        <v>0</v>
      </c>
      <c r="Q21" s="74">
        <f>SUM(Q17:Q20)</f>
        <v>0</v>
      </c>
      <c r="R21" s="74">
        <f>SUM(R17:R20)</f>
        <v>0</v>
      </c>
      <c r="S21" s="74">
        <f>SUM(S17:S20)</f>
        <v>0</v>
      </c>
      <c r="T21" s="74">
        <f>SUM(T17:T20)</f>
        <v>0</v>
      </c>
    </row>
    <row r="22" spans="1:20" s="3" customFormat="1" ht="31.5" customHeight="1">
      <c r="A22" s="139" t="s">
        <v>19</v>
      </c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1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SUM(F23:F26)</f>
        <v>0</v>
      </c>
      <c r="G27" s="24" t="s">
        <v>7</v>
      </c>
      <c r="H27" s="24" t="s">
        <v>7</v>
      </c>
      <c r="I27" s="24" t="s">
        <v>7</v>
      </c>
      <c r="J27" s="64">
        <f>SUM(J23:J26)</f>
        <v>0</v>
      </c>
      <c r="K27" s="60" t="s">
        <v>7</v>
      </c>
      <c r="L27" s="57"/>
      <c r="M27" s="60" t="s">
        <v>7</v>
      </c>
      <c r="N27" s="65">
        <f aca="true" t="shared" si="0" ref="N27:T27">SUM(N23:N26)</f>
        <v>0</v>
      </c>
      <c r="O27" s="65">
        <f t="shared" si="0"/>
        <v>0</v>
      </c>
      <c r="P27" s="65">
        <f t="shared" si="0"/>
        <v>0</v>
      </c>
      <c r="Q27" s="65">
        <f t="shared" si="0"/>
        <v>0</v>
      </c>
      <c r="R27" s="65">
        <f t="shared" si="0"/>
        <v>0</v>
      </c>
      <c r="S27" s="65">
        <f t="shared" si="0"/>
        <v>0</v>
      </c>
      <c r="T27" s="65">
        <f t="shared" si="0"/>
        <v>0</v>
      </c>
    </row>
    <row r="28" spans="1:20" s="3" customFormat="1" ht="18.75" customHeight="1">
      <c r="A28" s="139" t="s">
        <v>20</v>
      </c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1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139" t="s">
        <v>28</v>
      </c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1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136" t="s">
        <v>33</v>
      </c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8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F21+F27</f>
        <v>0</v>
      </c>
      <c r="G35" s="60" t="s">
        <v>7</v>
      </c>
      <c r="H35" s="60" t="s">
        <v>7</v>
      </c>
      <c r="I35" s="60" t="s">
        <v>7</v>
      </c>
      <c r="J35" s="64">
        <f>J21+J27</f>
        <v>0</v>
      </c>
      <c r="K35" s="60" t="s">
        <v>7</v>
      </c>
      <c r="L35" s="57"/>
      <c r="M35" s="60" t="s">
        <v>7</v>
      </c>
      <c r="N35" s="66">
        <f>N21+N27</f>
        <v>0</v>
      </c>
      <c r="O35" s="66">
        <f aca="true" t="shared" si="1" ref="O35:T35">O21+O27</f>
        <v>0</v>
      </c>
      <c r="P35" s="66">
        <f t="shared" si="1"/>
        <v>0</v>
      </c>
      <c r="Q35" s="66">
        <f t="shared" si="1"/>
        <v>0</v>
      </c>
      <c r="R35" s="66">
        <f t="shared" si="1"/>
        <v>0</v>
      </c>
      <c r="S35" s="66">
        <f t="shared" si="1"/>
        <v>0</v>
      </c>
      <c r="T35" s="66">
        <f t="shared" si="1"/>
        <v>0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>
        <f>МР!A42</f>
        <v>0</v>
      </c>
      <c r="B37" s="37"/>
      <c r="C37" s="37"/>
      <c r="D37" s="38"/>
      <c r="E37" s="161">
        <f>МР!I42</f>
        <v>0</v>
      </c>
      <c r="F37" s="161"/>
      <c r="G37" s="39"/>
      <c r="H37" s="39"/>
      <c r="J37" s="36"/>
      <c r="K37" s="36"/>
    </row>
    <row r="39" spans="1:11" ht="25.5" customHeight="1">
      <c r="A39" s="36" t="s">
        <v>38</v>
      </c>
      <c r="B39" s="37"/>
      <c r="D39" s="38"/>
      <c r="E39" s="161" t="s">
        <v>39</v>
      </c>
      <c r="F39" s="161"/>
      <c r="G39" s="39"/>
      <c r="H39" s="39"/>
      <c r="J39" s="36"/>
      <c r="K39" s="36"/>
    </row>
    <row r="41" spans="1:11" ht="12.75">
      <c r="A41" s="36" t="s">
        <v>42</v>
      </c>
      <c r="B41" s="37"/>
      <c r="D41" s="38"/>
      <c r="E41" s="37" t="s">
        <v>39</v>
      </c>
      <c r="F41" s="38"/>
      <c r="G41" s="10" t="s">
        <v>29</v>
      </c>
      <c r="H41" s="39" t="s">
        <v>50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9">
    <mergeCell ref="R1:T2"/>
    <mergeCell ref="F10:F11"/>
    <mergeCell ref="G10:G11"/>
    <mergeCell ref="H10:H11"/>
    <mergeCell ref="M10:M11"/>
    <mergeCell ref="S10:S11"/>
    <mergeCell ref="T10:T11"/>
    <mergeCell ref="G7:N7"/>
    <mergeCell ref="I10:I11"/>
    <mergeCell ref="J10:J11"/>
    <mergeCell ref="E39:F39"/>
    <mergeCell ref="D10:D11"/>
    <mergeCell ref="E10:E11"/>
    <mergeCell ref="A16:T16"/>
    <mergeCell ref="A22:T22"/>
    <mergeCell ref="A28:T28"/>
    <mergeCell ref="A31:T31"/>
    <mergeCell ref="N10:N11"/>
    <mergeCell ref="E37:F37"/>
    <mergeCell ref="A34:T34"/>
    <mergeCell ref="A13:T13"/>
    <mergeCell ref="Q10:Q11"/>
    <mergeCell ref="K10:K11"/>
    <mergeCell ref="L10:L11"/>
    <mergeCell ref="R10:R11"/>
    <mergeCell ref="A10:A11"/>
    <mergeCell ref="B10:B11"/>
    <mergeCell ref="C10:C11"/>
    <mergeCell ref="O10:P10"/>
  </mergeCells>
  <printOptions/>
  <pageMargins left="0.35433070866141736" right="0.15748031496062992" top="0.7480314960629921" bottom="0.7480314960629921" header="0.31496062992125984" footer="0.31496062992125984"/>
  <pageSetup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7"/>
  <sheetViews>
    <sheetView view="pageBreakPreview" zoomScale="60" zoomScalePageLayoutView="0" workbookViewId="0" topLeftCell="A1">
      <selection activeCell="E37" sqref="E37:F37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5.25390625" style="10" customWidth="1"/>
    <col min="8" max="8" width="23.375" style="10" customWidth="1"/>
    <col min="9" max="9" width="17.87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37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8:20" ht="12.75" customHeight="1">
      <c r="R1" s="162" t="s">
        <v>48</v>
      </c>
      <c r="S1" s="162"/>
      <c r="T1" s="162"/>
    </row>
    <row r="2" spans="18:20" ht="26.25" customHeight="1">
      <c r="R2" s="162"/>
      <c r="S2" s="162"/>
      <c r="T2" s="162"/>
    </row>
    <row r="3" spans="1:20" ht="21.75" customHeight="1">
      <c r="A3" s="43" t="s">
        <v>30</v>
      </c>
      <c r="B3" s="43"/>
      <c r="C3" s="43"/>
      <c r="D3" s="43"/>
      <c r="E3" s="43"/>
      <c r="F3" s="69" t="s">
        <v>44</v>
      </c>
      <c r="G3" s="70"/>
      <c r="H3" s="70"/>
      <c r="I3" s="71">
        <f>'Шальское поселение'!N3</f>
        <v>0</v>
      </c>
      <c r="J3" s="36"/>
      <c r="K3" s="45"/>
      <c r="L3" s="45"/>
      <c r="M3" s="43"/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58"/>
      <c r="H7" s="158"/>
      <c r="I7" s="158"/>
      <c r="J7" s="158"/>
      <c r="K7" s="158"/>
      <c r="L7" s="158"/>
      <c r="M7" s="158"/>
      <c r="N7" s="158"/>
      <c r="O7" s="9"/>
      <c r="P7" s="9"/>
    </row>
    <row r="8" ht="5.25" customHeight="1"/>
    <row r="9" ht="15" customHeight="1"/>
    <row r="10" spans="1:20" ht="52.5" customHeight="1">
      <c r="A10" s="132" t="s">
        <v>0</v>
      </c>
      <c r="B10" s="133" t="s">
        <v>13</v>
      </c>
      <c r="C10" s="133" t="s">
        <v>3</v>
      </c>
      <c r="D10" s="133" t="s">
        <v>9</v>
      </c>
      <c r="E10" s="133" t="s">
        <v>14</v>
      </c>
      <c r="F10" s="133" t="s">
        <v>11</v>
      </c>
      <c r="G10" s="133" t="s">
        <v>10</v>
      </c>
      <c r="H10" s="133" t="s">
        <v>6</v>
      </c>
      <c r="I10" s="133" t="s">
        <v>12</v>
      </c>
      <c r="J10" s="133" t="s">
        <v>47</v>
      </c>
      <c r="K10" s="133" t="s">
        <v>24</v>
      </c>
      <c r="L10" s="133" t="s">
        <v>25</v>
      </c>
      <c r="M10" s="133" t="s">
        <v>26</v>
      </c>
      <c r="N10" s="133" t="s">
        <v>27</v>
      </c>
      <c r="O10" s="159" t="str">
        <f>'Шальское поселение'!O10:P10</f>
        <v>Объем муниципального долга на 01.03.2024</v>
      </c>
      <c r="P10" s="160"/>
      <c r="Q10" s="133" t="s">
        <v>15</v>
      </c>
      <c r="R10" s="133" t="s">
        <v>16</v>
      </c>
      <c r="S10" s="133" t="s">
        <v>8</v>
      </c>
      <c r="T10" s="133" t="str">
        <f>'Шальское поселение'!T10:T11</f>
        <v>Объем задолженности по процентам на 01.03.2024</v>
      </c>
    </row>
    <row r="11" spans="1:20" s="13" customFormat="1" ht="94.5" customHeight="1">
      <c r="A11" s="132"/>
      <c r="B11" s="134"/>
      <c r="C11" s="134"/>
      <c r="D11" s="134"/>
      <c r="E11" s="145"/>
      <c r="F11" s="145"/>
      <c r="G11" s="134"/>
      <c r="H11" s="134"/>
      <c r="I11" s="134"/>
      <c r="J11" s="134"/>
      <c r="K11" s="134"/>
      <c r="L11" s="134"/>
      <c r="M11" s="134"/>
      <c r="N11" s="134"/>
      <c r="O11" s="40" t="s">
        <v>4</v>
      </c>
      <c r="P11" s="40" t="s">
        <v>5</v>
      </c>
      <c r="Q11" s="134"/>
      <c r="R11" s="134"/>
      <c r="S11" s="134"/>
      <c r="T11" s="134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29" t="s">
        <v>17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1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39" t="s">
        <v>18</v>
      </c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1"/>
    </row>
    <row r="17" spans="1:20" s="3" customFormat="1" ht="57.75" customHeight="1" hidden="1">
      <c r="A17" s="46"/>
      <c r="B17" s="22"/>
      <c r="C17" s="22"/>
      <c r="D17" s="50"/>
      <c r="E17" s="51"/>
      <c r="F17" s="28"/>
      <c r="G17" s="61"/>
      <c r="H17" s="54"/>
      <c r="I17" s="79"/>
      <c r="J17" s="57"/>
      <c r="K17" s="68"/>
      <c r="L17" s="48"/>
      <c r="M17" s="68"/>
      <c r="N17" s="57"/>
      <c r="O17" s="58"/>
      <c r="P17" s="28"/>
      <c r="Q17" s="55"/>
      <c r="R17" s="55"/>
      <c r="S17" s="48"/>
      <c r="T17" s="59"/>
    </row>
    <row r="18" spans="1:20" s="3" customFormat="1" ht="29.25" customHeight="1" hidden="1">
      <c r="A18" s="46"/>
      <c r="B18" s="22"/>
      <c r="C18" s="22"/>
      <c r="D18" s="50"/>
      <c r="E18" s="51"/>
      <c r="F18" s="28"/>
      <c r="G18" s="53"/>
      <c r="H18" s="54"/>
      <c r="I18" s="55"/>
      <c r="J18" s="57"/>
      <c r="K18" s="48"/>
      <c r="L18" s="48"/>
      <c r="M18" s="68"/>
      <c r="N18" s="57"/>
      <c r="O18" s="58"/>
      <c r="P18" s="28"/>
      <c r="Q18" s="57"/>
      <c r="R18" s="57"/>
      <c r="S18" s="48"/>
      <c r="T18" s="59"/>
    </row>
    <row r="19" spans="1:20" s="3" customFormat="1" ht="29.25" customHeight="1" hidden="1">
      <c r="A19" s="49"/>
      <c r="B19" s="22"/>
      <c r="C19" s="22"/>
      <c r="D19" s="50"/>
      <c r="E19" s="24"/>
      <c r="F19" s="28"/>
      <c r="G19" s="53"/>
      <c r="H19" s="54"/>
      <c r="I19" s="55"/>
      <c r="J19" s="57"/>
      <c r="K19" s="28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29.25" customHeight="1" hidden="1">
      <c r="A20" s="47"/>
      <c r="B20" s="22"/>
      <c r="C20" s="22"/>
      <c r="D20" s="50"/>
      <c r="E20" s="24"/>
      <c r="F20" s="28"/>
      <c r="G20" s="53"/>
      <c r="H20" s="54"/>
      <c r="I20" s="55"/>
      <c r="J20" s="57"/>
      <c r="K20" s="28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SUM(F17:F20)</f>
        <v>0</v>
      </c>
      <c r="G21" s="24" t="s">
        <v>7</v>
      </c>
      <c r="H21" s="24" t="s">
        <v>7</v>
      </c>
      <c r="I21" s="24" t="s">
        <v>7</v>
      </c>
      <c r="J21" s="74">
        <f>SUM(J17:J20)</f>
        <v>0</v>
      </c>
      <c r="K21" s="60" t="s">
        <v>7</v>
      </c>
      <c r="L21" s="57">
        <f>SUM(L17:L19)</f>
        <v>0</v>
      </c>
      <c r="M21" s="60" t="s">
        <v>7</v>
      </c>
      <c r="N21" s="74">
        <f>SUM(N17:N20)</f>
        <v>0</v>
      </c>
      <c r="O21" s="57">
        <f>SUM(O17:O19)</f>
        <v>0</v>
      </c>
      <c r="P21" s="57">
        <f>SUM(P17:P19)</f>
        <v>0</v>
      </c>
      <c r="Q21" s="74">
        <f>SUM(Q17:Q20)</f>
        <v>0</v>
      </c>
      <c r="R21" s="74">
        <f>SUM(R17:R20)</f>
        <v>0</v>
      </c>
      <c r="S21" s="74">
        <f>SUM(S17:S20)</f>
        <v>0</v>
      </c>
      <c r="T21" s="56">
        <f>SUM(T17:T20)</f>
        <v>0</v>
      </c>
    </row>
    <row r="22" spans="1:20" s="3" customFormat="1" ht="31.5" customHeight="1">
      <c r="A22" s="139" t="s">
        <v>19</v>
      </c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1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SUM(F23:F26)</f>
        <v>0</v>
      </c>
      <c r="G27" s="24" t="s">
        <v>7</v>
      </c>
      <c r="H27" s="24" t="s">
        <v>7</v>
      </c>
      <c r="I27" s="24" t="s">
        <v>7</v>
      </c>
      <c r="J27" s="64">
        <f>SUM(J23:J26)</f>
        <v>0</v>
      </c>
      <c r="K27" s="60" t="s">
        <v>7</v>
      </c>
      <c r="L27" s="57"/>
      <c r="M27" s="60" t="s">
        <v>7</v>
      </c>
      <c r="N27" s="65">
        <f aca="true" t="shared" si="0" ref="N27:T27">SUM(N23:N26)</f>
        <v>0</v>
      </c>
      <c r="O27" s="65">
        <f t="shared" si="0"/>
        <v>0</v>
      </c>
      <c r="P27" s="65">
        <f t="shared" si="0"/>
        <v>0</v>
      </c>
      <c r="Q27" s="65">
        <f t="shared" si="0"/>
        <v>0</v>
      </c>
      <c r="R27" s="65">
        <f t="shared" si="0"/>
        <v>0</v>
      </c>
      <c r="S27" s="65">
        <f t="shared" si="0"/>
        <v>0</v>
      </c>
      <c r="T27" s="65">
        <f t="shared" si="0"/>
        <v>0</v>
      </c>
    </row>
    <row r="28" spans="1:20" s="3" customFormat="1" ht="18.75" customHeight="1">
      <c r="A28" s="139" t="s">
        <v>20</v>
      </c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1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139" t="s">
        <v>28</v>
      </c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1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136" t="s">
        <v>33</v>
      </c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8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F21+F27</f>
        <v>0</v>
      </c>
      <c r="G35" s="60" t="s">
        <v>7</v>
      </c>
      <c r="H35" s="60" t="s">
        <v>7</v>
      </c>
      <c r="I35" s="60" t="s">
        <v>7</v>
      </c>
      <c r="J35" s="64">
        <f>J21+J27</f>
        <v>0</v>
      </c>
      <c r="K35" s="60" t="s">
        <v>7</v>
      </c>
      <c r="L35" s="57"/>
      <c r="M35" s="60" t="s">
        <v>7</v>
      </c>
      <c r="N35" s="66">
        <f>N21+N27</f>
        <v>0</v>
      </c>
      <c r="O35" s="66">
        <f aca="true" t="shared" si="1" ref="O35:T35">O21+O27</f>
        <v>0</v>
      </c>
      <c r="P35" s="66">
        <f t="shared" si="1"/>
        <v>0</v>
      </c>
      <c r="Q35" s="66">
        <f t="shared" si="1"/>
        <v>0</v>
      </c>
      <c r="R35" s="66">
        <f t="shared" si="1"/>
        <v>0</v>
      </c>
      <c r="S35" s="66">
        <f t="shared" si="1"/>
        <v>0</v>
      </c>
      <c r="T35" s="66">
        <f t="shared" si="1"/>
        <v>0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>
        <f>МР!A42</f>
        <v>0</v>
      </c>
      <c r="B37" s="37"/>
      <c r="C37" s="37"/>
      <c r="D37" s="38"/>
      <c r="E37" s="161">
        <f>МР!I42</f>
        <v>0</v>
      </c>
      <c r="F37" s="161"/>
      <c r="G37" s="39"/>
      <c r="H37" s="39"/>
      <c r="J37" s="36"/>
      <c r="K37" s="36"/>
    </row>
    <row r="39" spans="1:11" ht="25.5" customHeight="1">
      <c r="A39" s="36" t="s">
        <v>38</v>
      </c>
      <c r="B39" s="37"/>
      <c r="D39" s="38"/>
      <c r="E39" s="161" t="s">
        <v>39</v>
      </c>
      <c r="F39" s="161"/>
      <c r="G39" s="39"/>
      <c r="H39" s="39"/>
      <c r="J39" s="36"/>
      <c r="K39" s="36"/>
    </row>
    <row r="41" spans="1:11" ht="12.75">
      <c r="A41" s="36" t="s">
        <v>42</v>
      </c>
      <c r="B41" s="37"/>
      <c r="D41" s="38"/>
      <c r="E41" s="37" t="s">
        <v>39</v>
      </c>
      <c r="F41" s="38"/>
      <c r="G41" s="10" t="s">
        <v>29</v>
      </c>
      <c r="H41" s="39" t="s">
        <v>50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9">
    <mergeCell ref="R1:T2"/>
    <mergeCell ref="F10:F11"/>
    <mergeCell ref="G10:G11"/>
    <mergeCell ref="H10:H11"/>
    <mergeCell ref="M10:M11"/>
    <mergeCell ref="S10:S11"/>
    <mergeCell ref="T10:T11"/>
    <mergeCell ref="G7:N7"/>
    <mergeCell ref="I10:I11"/>
    <mergeCell ref="J10:J11"/>
    <mergeCell ref="E39:F39"/>
    <mergeCell ref="D10:D11"/>
    <mergeCell ref="E10:E11"/>
    <mergeCell ref="A16:T16"/>
    <mergeCell ref="A22:T22"/>
    <mergeCell ref="A28:T28"/>
    <mergeCell ref="A31:T31"/>
    <mergeCell ref="N10:N11"/>
    <mergeCell ref="E37:F37"/>
    <mergeCell ref="A34:T34"/>
    <mergeCell ref="A13:T13"/>
    <mergeCell ref="Q10:Q11"/>
    <mergeCell ref="K10:K11"/>
    <mergeCell ref="L10:L11"/>
    <mergeCell ref="R10:R11"/>
    <mergeCell ref="A10:A11"/>
    <mergeCell ref="B10:B11"/>
    <mergeCell ref="C10:C11"/>
    <mergeCell ref="O10:P10"/>
  </mergeCells>
  <printOptions/>
  <pageMargins left="0.2755905511811024" right="0.2362204724409449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D7">
      <selection activeCell="A22" sqref="A22:T22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3.75390625" style="10" customWidth="1"/>
    <col min="8" max="8" width="23.375" style="10" customWidth="1"/>
    <col min="9" max="9" width="17.253906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25390625" style="1" customWidth="1"/>
    <col min="18" max="18" width="13.75390625" style="1" customWidth="1"/>
    <col min="19" max="19" width="14.125" style="1" customWidth="1"/>
    <col min="20" max="20" width="13.125" style="1" customWidth="1"/>
    <col min="21" max="16384" width="9.125" style="1" customWidth="1"/>
  </cols>
  <sheetData>
    <row r="1" spans="18:20" ht="12.75" customHeight="1">
      <c r="R1" s="162" t="s">
        <v>48</v>
      </c>
      <c r="S1" s="162"/>
      <c r="T1" s="162"/>
    </row>
    <row r="2" spans="18:20" ht="26.25" customHeight="1">
      <c r="R2" s="162"/>
      <c r="S2" s="162"/>
      <c r="T2" s="162"/>
    </row>
    <row r="3" spans="1:20" ht="21.75" customHeight="1">
      <c r="A3" s="43" t="s">
        <v>30</v>
      </c>
      <c r="B3" s="43"/>
      <c r="C3" s="43"/>
      <c r="D3" s="43"/>
      <c r="E3" s="43"/>
      <c r="F3" s="43"/>
      <c r="G3" s="45"/>
      <c r="H3" s="45"/>
      <c r="I3" s="45"/>
      <c r="J3" s="44" t="s">
        <v>49</v>
      </c>
      <c r="K3" s="44"/>
      <c r="L3" s="44"/>
      <c r="M3" s="43"/>
      <c r="N3" s="43">
        <f>'Авдеевское поселение'!I3</f>
        <v>0</v>
      </c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58"/>
      <c r="H7" s="158"/>
      <c r="I7" s="158"/>
      <c r="J7" s="158"/>
      <c r="K7" s="158"/>
      <c r="L7" s="158"/>
      <c r="M7" s="158"/>
      <c r="N7" s="158"/>
      <c r="O7" s="9"/>
      <c r="P7" s="9"/>
    </row>
    <row r="8" ht="5.25" customHeight="1"/>
    <row r="9" ht="15" customHeight="1"/>
    <row r="10" spans="1:20" ht="52.5" customHeight="1">
      <c r="A10" s="132" t="s">
        <v>0</v>
      </c>
      <c r="B10" s="133" t="s">
        <v>13</v>
      </c>
      <c r="C10" s="133" t="s">
        <v>3</v>
      </c>
      <c r="D10" s="133" t="s">
        <v>9</v>
      </c>
      <c r="E10" s="133" t="s">
        <v>14</v>
      </c>
      <c r="F10" s="133" t="s">
        <v>11</v>
      </c>
      <c r="G10" s="133" t="s">
        <v>10</v>
      </c>
      <c r="H10" s="133" t="s">
        <v>6</v>
      </c>
      <c r="I10" s="133" t="s">
        <v>12</v>
      </c>
      <c r="J10" s="133" t="s">
        <v>47</v>
      </c>
      <c r="K10" s="133" t="s">
        <v>24</v>
      </c>
      <c r="L10" s="133" t="s">
        <v>25</v>
      </c>
      <c r="M10" s="133" t="s">
        <v>26</v>
      </c>
      <c r="N10" s="133" t="s">
        <v>27</v>
      </c>
      <c r="O10" s="159" t="str">
        <f>'Авдеевское поселение'!O10:P10</f>
        <v>Объем муниципального долга на 01.03.2024</v>
      </c>
      <c r="P10" s="160"/>
      <c r="Q10" s="133" t="s">
        <v>15</v>
      </c>
      <c r="R10" s="133" t="s">
        <v>16</v>
      </c>
      <c r="S10" s="133" t="s">
        <v>8</v>
      </c>
      <c r="T10" s="133" t="str">
        <f>'Авдеевское поселение'!T10:T11</f>
        <v>Объем задолженности по процентам на 01.03.2024</v>
      </c>
    </row>
    <row r="11" spans="1:20" s="13" customFormat="1" ht="94.5" customHeight="1">
      <c r="A11" s="132"/>
      <c r="B11" s="134"/>
      <c r="C11" s="134"/>
      <c r="D11" s="134"/>
      <c r="E11" s="145"/>
      <c r="F11" s="145"/>
      <c r="G11" s="134"/>
      <c r="H11" s="134"/>
      <c r="I11" s="134"/>
      <c r="J11" s="134"/>
      <c r="K11" s="134"/>
      <c r="L11" s="134"/>
      <c r="M11" s="134"/>
      <c r="N11" s="134"/>
      <c r="O11" s="40" t="s">
        <v>4</v>
      </c>
      <c r="P11" s="40" t="s">
        <v>5</v>
      </c>
      <c r="Q11" s="134"/>
      <c r="R11" s="134"/>
      <c r="S11" s="134"/>
      <c r="T11" s="134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29" t="s">
        <v>17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1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39" t="s">
        <v>18</v>
      </c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1"/>
    </row>
    <row r="17" spans="1:20" s="3" customFormat="1" ht="58.5" customHeight="1">
      <c r="A17" s="46"/>
      <c r="B17" s="22"/>
      <c r="C17" s="22"/>
      <c r="D17" s="73"/>
      <c r="E17" s="51"/>
      <c r="F17" s="28"/>
      <c r="G17" s="61"/>
      <c r="H17" s="54"/>
      <c r="I17" s="79"/>
      <c r="J17" s="57"/>
      <c r="K17" s="68"/>
      <c r="L17" s="48"/>
      <c r="M17" s="68"/>
      <c r="N17" s="57"/>
      <c r="O17" s="58"/>
      <c r="P17" s="28"/>
      <c r="Q17" s="72"/>
      <c r="R17" s="72"/>
      <c r="S17" s="48"/>
      <c r="T17" s="59"/>
    </row>
    <row r="18" spans="1:20" s="3" customFormat="1" ht="66" customHeight="1">
      <c r="A18" s="46"/>
      <c r="B18" s="22"/>
      <c r="C18" s="22"/>
      <c r="D18" s="73"/>
      <c r="E18" s="51"/>
      <c r="F18" s="28"/>
      <c r="G18" s="61"/>
      <c r="H18" s="54"/>
      <c r="I18" s="79"/>
      <c r="J18" s="57"/>
      <c r="K18" s="68"/>
      <c r="L18" s="48"/>
      <c r="M18" s="68"/>
      <c r="N18" s="57"/>
      <c r="O18" s="58"/>
      <c r="P18" s="28"/>
      <c r="Q18" s="72"/>
      <c r="R18" s="72"/>
      <c r="S18" s="48"/>
      <c r="T18" s="59"/>
    </row>
    <row r="19" spans="1:20" s="3" customFormat="1" ht="29.25" customHeight="1" hidden="1">
      <c r="A19" s="49"/>
      <c r="B19" s="22"/>
      <c r="C19" s="22"/>
      <c r="D19" s="50"/>
      <c r="E19" s="24"/>
      <c r="F19" s="28"/>
      <c r="G19" s="53"/>
      <c r="H19" s="54"/>
      <c r="I19" s="55"/>
      <c r="J19" s="57"/>
      <c r="K19" s="28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29.25" customHeight="1" hidden="1">
      <c r="A20" s="47"/>
      <c r="B20" s="22"/>
      <c r="C20" s="22"/>
      <c r="D20" s="50"/>
      <c r="E20" s="24"/>
      <c r="F20" s="28"/>
      <c r="G20" s="53"/>
      <c r="H20" s="54"/>
      <c r="I20" s="55"/>
      <c r="J20" s="57"/>
      <c r="K20" s="28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SUM(F17:F20)</f>
        <v>0</v>
      </c>
      <c r="G21" s="24" t="s">
        <v>7</v>
      </c>
      <c r="H21" s="24" t="s">
        <v>7</v>
      </c>
      <c r="I21" s="24" t="s">
        <v>7</v>
      </c>
      <c r="J21" s="56">
        <f>SUM(J17:J20)</f>
        <v>0</v>
      </c>
      <c r="K21" s="24" t="s">
        <v>7</v>
      </c>
      <c r="L21" s="28">
        <f>SUM(L17:L19)</f>
        <v>0</v>
      </c>
      <c r="M21" s="24" t="s">
        <v>7</v>
      </c>
      <c r="N21" s="74">
        <f>SUM(N17:N20)</f>
        <v>0</v>
      </c>
      <c r="O21" s="57">
        <f>SUM(O17:O19)</f>
        <v>0</v>
      </c>
      <c r="P21" s="57">
        <f>SUM(P17:P19)</f>
        <v>0</v>
      </c>
      <c r="Q21" s="74">
        <f>SUM(Q17:Q20)</f>
        <v>0</v>
      </c>
      <c r="R21" s="74">
        <f>SUM(R17:R20)</f>
        <v>0</v>
      </c>
      <c r="S21" s="74">
        <f>SUM(S17:S20)</f>
        <v>0</v>
      </c>
      <c r="T21" s="74">
        <f>SUM(T17:T20)</f>
        <v>0</v>
      </c>
    </row>
    <row r="22" spans="1:20" s="3" customFormat="1" ht="31.5" customHeight="1">
      <c r="A22" s="139" t="s">
        <v>19</v>
      </c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1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SUM(F23:F26)</f>
        <v>0</v>
      </c>
      <c r="G27" s="24" t="s">
        <v>7</v>
      </c>
      <c r="H27" s="24" t="s">
        <v>7</v>
      </c>
      <c r="I27" s="24" t="s">
        <v>7</v>
      </c>
      <c r="J27" s="64">
        <f>SUM(J23:J26)</f>
        <v>0</v>
      </c>
      <c r="K27" s="60" t="s">
        <v>7</v>
      </c>
      <c r="L27" s="57"/>
      <c r="M27" s="60" t="s">
        <v>7</v>
      </c>
      <c r="N27" s="65">
        <f aca="true" t="shared" si="0" ref="N27:T27">SUM(N23:N26)</f>
        <v>0</v>
      </c>
      <c r="O27" s="65">
        <f t="shared" si="0"/>
        <v>0</v>
      </c>
      <c r="P27" s="65">
        <f t="shared" si="0"/>
        <v>0</v>
      </c>
      <c r="Q27" s="65">
        <f t="shared" si="0"/>
        <v>0</v>
      </c>
      <c r="R27" s="65">
        <f t="shared" si="0"/>
        <v>0</v>
      </c>
      <c r="S27" s="65">
        <f t="shared" si="0"/>
        <v>0</v>
      </c>
      <c r="T27" s="65">
        <f t="shared" si="0"/>
        <v>0</v>
      </c>
    </row>
    <row r="28" spans="1:20" s="3" customFormat="1" ht="18.75" customHeight="1">
      <c r="A28" s="139" t="s">
        <v>20</v>
      </c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1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139" t="s">
        <v>28</v>
      </c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1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136" t="s">
        <v>33</v>
      </c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8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F21+F27</f>
        <v>0</v>
      </c>
      <c r="G35" s="60" t="s">
        <v>7</v>
      </c>
      <c r="H35" s="60" t="s">
        <v>7</v>
      </c>
      <c r="I35" s="60" t="s">
        <v>7</v>
      </c>
      <c r="J35" s="64">
        <f>J21+J27</f>
        <v>0</v>
      </c>
      <c r="K35" s="60" t="s">
        <v>7</v>
      </c>
      <c r="L35" s="57"/>
      <c r="M35" s="60" t="s">
        <v>7</v>
      </c>
      <c r="N35" s="66">
        <f>N21+N27</f>
        <v>0</v>
      </c>
      <c r="O35" s="66">
        <f aca="true" t="shared" si="1" ref="O35:T35">O21+O27</f>
        <v>0</v>
      </c>
      <c r="P35" s="66">
        <f t="shared" si="1"/>
        <v>0</v>
      </c>
      <c r="Q35" s="66">
        <f t="shared" si="1"/>
        <v>0</v>
      </c>
      <c r="R35" s="66">
        <f t="shared" si="1"/>
        <v>0</v>
      </c>
      <c r="S35" s="66">
        <f t="shared" si="1"/>
        <v>0</v>
      </c>
      <c r="T35" s="66">
        <f t="shared" si="1"/>
        <v>0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>
        <f>МР!A42</f>
        <v>0</v>
      </c>
      <c r="B37" s="37"/>
      <c r="C37" s="37"/>
      <c r="D37" s="38"/>
      <c r="E37" s="161">
        <f>МР!I42</f>
        <v>0</v>
      </c>
      <c r="F37" s="161"/>
      <c r="G37" s="39"/>
      <c r="H37" s="39"/>
      <c r="J37" s="36"/>
      <c r="K37" s="36"/>
    </row>
    <row r="39" spans="1:11" ht="25.5" customHeight="1">
      <c r="A39" s="36" t="s">
        <v>38</v>
      </c>
      <c r="B39" s="37"/>
      <c r="D39" s="38"/>
      <c r="E39" s="161" t="s">
        <v>39</v>
      </c>
      <c r="F39" s="161"/>
      <c r="G39" s="39"/>
      <c r="H39" s="39"/>
      <c r="J39" s="36"/>
      <c r="K39" s="36"/>
    </row>
    <row r="41" spans="1:11" ht="12.75">
      <c r="A41" s="36" t="s">
        <v>42</v>
      </c>
      <c r="B41" s="37"/>
      <c r="D41" s="38"/>
      <c r="E41" s="37" t="s">
        <v>39</v>
      </c>
      <c r="F41" s="38"/>
      <c r="G41" s="10" t="s">
        <v>29</v>
      </c>
      <c r="H41" s="39" t="s">
        <v>50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9">
    <mergeCell ref="R1:T2"/>
    <mergeCell ref="F10:F11"/>
    <mergeCell ref="G10:G11"/>
    <mergeCell ref="H10:H11"/>
    <mergeCell ref="M10:M11"/>
    <mergeCell ref="S10:S11"/>
    <mergeCell ref="T10:T11"/>
    <mergeCell ref="G7:N7"/>
    <mergeCell ref="I10:I11"/>
    <mergeCell ref="J10:J11"/>
    <mergeCell ref="E39:F39"/>
    <mergeCell ref="D10:D11"/>
    <mergeCell ref="E10:E11"/>
    <mergeCell ref="A16:T16"/>
    <mergeCell ref="A22:T22"/>
    <mergeCell ref="A28:T28"/>
    <mergeCell ref="A31:T31"/>
    <mergeCell ref="N10:N11"/>
    <mergeCell ref="E37:F37"/>
    <mergeCell ref="A34:T34"/>
    <mergeCell ref="A13:T13"/>
    <mergeCell ref="Q10:Q11"/>
    <mergeCell ref="K10:K11"/>
    <mergeCell ref="L10:L11"/>
    <mergeCell ref="R10:R11"/>
    <mergeCell ref="A10:A11"/>
    <mergeCell ref="B10:B11"/>
    <mergeCell ref="C10:C11"/>
    <mergeCell ref="O10:P10"/>
  </mergeCells>
  <printOptions/>
  <pageMargins left="0.2362204724409449" right="0.1968503937007874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A4">
      <selection activeCell="O10" sqref="O10:P10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2.875" style="10" customWidth="1"/>
    <col min="8" max="8" width="23.375" style="10" customWidth="1"/>
    <col min="9" max="9" width="14.6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2539062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9:20" ht="12.75">
      <c r="S1" s="163" t="s">
        <v>34</v>
      </c>
      <c r="T1" s="163"/>
    </row>
    <row r="2" spans="19:20" ht="26.25" customHeight="1">
      <c r="S2" s="163"/>
      <c r="T2" s="163"/>
    </row>
    <row r="3" spans="1:20" ht="21.75" customHeight="1">
      <c r="A3" s="43" t="s">
        <v>30</v>
      </c>
      <c r="B3" s="43"/>
      <c r="C3" s="43"/>
      <c r="D3" s="43"/>
      <c r="E3" s="43"/>
      <c r="F3" s="43"/>
      <c r="G3" s="45"/>
      <c r="H3" s="45"/>
      <c r="I3" s="45"/>
      <c r="J3" s="44" t="s">
        <v>45</v>
      </c>
      <c r="K3" s="44"/>
      <c r="L3" s="44"/>
      <c r="M3" s="43"/>
      <c r="N3" s="43">
        <f>'Красноборское поселение'!N3</f>
        <v>0</v>
      </c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58"/>
      <c r="H7" s="158"/>
      <c r="I7" s="158"/>
      <c r="J7" s="158"/>
      <c r="K7" s="158"/>
      <c r="L7" s="158"/>
      <c r="M7" s="158"/>
      <c r="N7" s="158"/>
      <c r="O7" s="9"/>
      <c r="P7" s="9"/>
    </row>
    <row r="8" ht="5.25" customHeight="1"/>
    <row r="9" ht="15" customHeight="1"/>
    <row r="10" spans="1:20" ht="52.5" customHeight="1">
      <c r="A10" s="132" t="s">
        <v>0</v>
      </c>
      <c r="B10" s="133" t="s">
        <v>13</v>
      </c>
      <c r="C10" s="133" t="s">
        <v>3</v>
      </c>
      <c r="D10" s="133" t="s">
        <v>9</v>
      </c>
      <c r="E10" s="133" t="s">
        <v>14</v>
      </c>
      <c r="F10" s="133" t="s">
        <v>11</v>
      </c>
      <c r="G10" s="133" t="s">
        <v>10</v>
      </c>
      <c r="H10" s="133" t="s">
        <v>6</v>
      </c>
      <c r="I10" s="133" t="s">
        <v>12</v>
      </c>
      <c r="J10" s="133" t="s">
        <v>31</v>
      </c>
      <c r="K10" s="133" t="s">
        <v>24</v>
      </c>
      <c r="L10" s="133" t="s">
        <v>25</v>
      </c>
      <c r="M10" s="133" t="s">
        <v>26</v>
      </c>
      <c r="N10" s="133" t="s">
        <v>27</v>
      </c>
      <c r="O10" s="159" t="str">
        <f>'Красноборское поселение'!O10:P10</f>
        <v>Объем муниципального долга на 01.03.2024</v>
      </c>
      <c r="P10" s="160"/>
      <c r="Q10" s="133" t="str">
        <f>'Красноборское поселение'!Q10:Q11</f>
        <v>Объем задолженности    по процентам на начало текущего года</v>
      </c>
      <c r="R10" s="133" t="s">
        <v>16</v>
      </c>
      <c r="S10" s="133" t="s">
        <v>8</v>
      </c>
      <c r="T10" s="133" t="str">
        <f>'Красноборское поселение'!T10:T11</f>
        <v>Объем задолженности по процентам на 01.03.2024</v>
      </c>
    </row>
    <row r="11" spans="1:20" s="13" customFormat="1" ht="94.5" customHeight="1">
      <c r="A11" s="132"/>
      <c r="B11" s="134"/>
      <c r="C11" s="134"/>
      <c r="D11" s="134"/>
      <c r="E11" s="145"/>
      <c r="F11" s="145"/>
      <c r="G11" s="134"/>
      <c r="H11" s="134"/>
      <c r="I11" s="134"/>
      <c r="J11" s="134"/>
      <c r="K11" s="134"/>
      <c r="L11" s="134"/>
      <c r="M11" s="134"/>
      <c r="N11" s="134"/>
      <c r="O11" s="40" t="s">
        <v>4</v>
      </c>
      <c r="P11" s="40" t="s">
        <v>5</v>
      </c>
      <c r="Q11" s="134"/>
      <c r="R11" s="134"/>
      <c r="S11" s="134"/>
      <c r="T11" s="134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29" t="s">
        <v>17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1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39" t="s">
        <v>18</v>
      </c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1"/>
    </row>
    <row r="17" spans="1:20" s="3" customFormat="1" ht="29.25" customHeight="1" hidden="1">
      <c r="A17" s="46"/>
      <c r="B17" s="22"/>
      <c r="C17" s="22"/>
      <c r="D17" s="50"/>
      <c r="E17" s="51"/>
      <c r="F17" s="28"/>
      <c r="G17" s="53"/>
      <c r="H17" s="54"/>
      <c r="I17" s="55"/>
      <c r="J17" s="57"/>
      <c r="K17" s="48"/>
      <c r="L17" s="48"/>
      <c r="M17" s="68"/>
      <c r="N17" s="57"/>
      <c r="O17" s="58"/>
      <c r="P17" s="28"/>
      <c r="Q17" s="57"/>
      <c r="R17" s="57"/>
      <c r="S17" s="48"/>
      <c r="T17" s="59"/>
    </row>
    <row r="18" spans="1:20" s="3" customFormat="1" ht="29.25" customHeight="1" hidden="1">
      <c r="A18" s="46"/>
      <c r="B18" s="22"/>
      <c r="C18" s="22"/>
      <c r="D18" s="50"/>
      <c r="E18" s="51"/>
      <c r="F18" s="28"/>
      <c r="G18" s="53"/>
      <c r="H18" s="54"/>
      <c r="I18" s="55"/>
      <c r="J18" s="57"/>
      <c r="K18" s="48"/>
      <c r="L18" s="48"/>
      <c r="M18" s="68"/>
      <c r="N18" s="57"/>
      <c r="O18" s="58"/>
      <c r="P18" s="28"/>
      <c r="Q18" s="57"/>
      <c r="R18" s="57"/>
      <c r="S18" s="48"/>
      <c r="T18" s="59"/>
    </row>
    <row r="19" spans="1:20" s="3" customFormat="1" ht="29.25" customHeight="1" hidden="1">
      <c r="A19" s="49"/>
      <c r="B19" s="22"/>
      <c r="C19" s="22"/>
      <c r="D19" s="50"/>
      <c r="E19" s="24"/>
      <c r="F19" s="28"/>
      <c r="G19" s="53"/>
      <c r="H19" s="54"/>
      <c r="I19" s="55"/>
      <c r="J19" s="57"/>
      <c r="K19" s="28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29.25" customHeight="1" hidden="1">
      <c r="A20" s="47"/>
      <c r="B20" s="22"/>
      <c r="C20" s="22"/>
      <c r="D20" s="50"/>
      <c r="E20" s="24"/>
      <c r="F20" s="28"/>
      <c r="G20" s="53"/>
      <c r="H20" s="54"/>
      <c r="I20" s="55"/>
      <c r="J20" s="57"/>
      <c r="K20" s="28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'Шальское поселение'!F21+'Авдеевское поселение'!F21+'Красноборское поселение'!F21</f>
        <v>0</v>
      </c>
      <c r="G21" s="24" t="s">
        <v>7</v>
      </c>
      <c r="H21" s="24" t="s">
        <v>7</v>
      </c>
      <c r="I21" s="24" t="s">
        <v>7</v>
      </c>
      <c r="J21" s="56">
        <f>'Шальское поселение'!J21+'Авдеевское поселение'!J21+'Красноборское поселение'!J21</f>
        <v>0</v>
      </c>
      <c r="K21" s="24" t="s">
        <v>7</v>
      </c>
      <c r="L21" s="28">
        <f>SUM(L17:L19)</f>
        <v>0</v>
      </c>
      <c r="M21" s="24" t="s">
        <v>7</v>
      </c>
      <c r="N21" s="56">
        <f>'Шальское поселение'!N21+'Авдеевское поселение'!N21+'Красноборское поселение'!N21</f>
        <v>0</v>
      </c>
      <c r="O21" s="52">
        <f>'Шальское поселение'!O21+'Авдеевское поселение'!O21+'Красноборское поселение'!O21</f>
        <v>0</v>
      </c>
      <c r="P21" s="28">
        <f>SUM(P17:P19)</f>
        <v>0</v>
      </c>
      <c r="Q21" s="56">
        <f>'Шальское поселение'!Q21+'Авдеевское поселение'!Q21+'Красноборское поселение'!Q21</f>
        <v>0</v>
      </c>
      <c r="R21" s="56">
        <f>'Шальское поселение'!R21+'Авдеевское поселение'!R21+'Красноборское поселение'!R21</f>
        <v>0</v>
      </c>
      <c r="S21" s="56">
        <f>'Шальское поселение'!S21+'Авдеевское поселение'!S21+'Красноборское поселение'!S21</f>
        <v>0</v>
      </c>
      <c r="T21" s="56">
        <f>'Шальское поселение'!T21+'Авдеевское поселение'!T21+'Красноборское поселение'!T21</f>
        <v>0</v>
      </c>
    </row>
    <row r="22" spans="1:20" s="3" customFormat="1" ht="31.5" customHeight="1">
      <c r="A22" s="139" t="s">
        <v>19</v>
      </c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1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SUM(F23:F26)</f>
        <v>0</v>
      </c>
      <c r="G27" s="24" t="s">
        <v>7</v>
      </c>
      <c r="H27" s="24" t="s">
        <v>7</v>
      </c>
      <c r="I27" s="24" t="s">
        <v>7</v>
      </c>
      <c r="J27" s="64">
        <f>SUM(J23:J26)</f>
        <v>0</v>
      </c>
      <c r="K27" s="60" t="s">
        <v>7</v>
      </c>
      <c r="L27" s="57"/>
      <c r="M27" s="60" t="s">
        <v>7</v>
      </c>
      <c r="N27" s="65">
        <f aca="true" t="shared" si="0" ref="N27:T27">SUM(N23:N26)</f>
        <v>0</v>
      </c>
      <c r="O27" s="65">
        <f t="shared" si="0"/>
        <v>0</v>
      </c>
      <c r="P27" s="65">
        <f t="shared" si="0"/>
        <v>0</v>
      </c>
      <c r="Q27" s="65">
        <f t="shared" si="0"/>
        <v>0</v>
      </c>
      <c r="R27" s="65">
        <f t="shared" si="0"/>
        <v>0</v>
      </c>
      <c r="S27" s="65">
        <f t="shared" si="0"/>
        <v>0</v>
      </c>
      <c r="T27" s="65">
        <f t="shared" si="0"/>
        <v>0</v>
      </c>
    </row>
    <row r="28" spans="1:20" s="3" customFormat="1" ht="18.75" customHeight="1">
      <c r="A28" s="139" t="s">
        <v>20</v>
      </c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1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139" t="s">
        <v>28</v>
      </c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1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136" t="s">
        <v>33</v>
      </c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8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F21+F27</f>
        <v>0</v>
      </c>
      <c r="G35" s="60" t="s">
        <v>7</v>
      </c>
      <c r="H35" s="60" t="s">
        <v>7</v>
      </c>
      <c r="I35" s="60" t="s">
        <v>7</v>
      </c>
      <c r="J35" s="64">
        <f>J21+J27</f>
        <v>0</v>
      </c>
      <c r="K35" s="60" t="s">
        <v>7</v>
      </c>
      <c r="L35" s="57"/>
      <c r="M35" s="60" t="s">
        <v>7</v>
      </c>
      <c r="N35" s="66">
        <f>N21+N27</f>
        <v>0</v>
      </c>
      <c r="O35" s="66">
        <f aca="true" t="shared" si="1" ref="O35:T35">O21+O27</f>
        <v>0</v>
      </c>
      <c r="P35" s="66">
        <f t="shared" si="1"/>
        <v>0</v>
      </c>
      <c r="Q35" s="66">
        <f t="shared" si="1"/>
        <v>0</v>
      </c>
      <c r="R35" s="66">
        <f t="shared" si="1"/>
        <v>0</v>
      </c>
      <c r="S35" s="66">
        <f t="shared" si="1"/>
        <v>0</v>
      </c>
      <c r="T35" s="66">
        <f t="shared" si="1"/>
        <v>0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">
        <v>21</v>
      </c>
      <c r="B37" s="37"/>
      <c r="C37" s="37"/>
      <c r="D37" s="38"/>
      <c r="E37" s="38" t="s">
        <v>37</v>
      </c>
      <c r="F37" s="38"/>
      <c r="G37" s="39"/>
      <c r="H37" s="39"/>
      <c r="J37" s="36"/>
      <c r="K37" s="36"/>
    </row>
    <row r="39" spans="1:11" ht="25.5" customHeight="1">
      <c r="A39" s="36" t="s">
        <v>38</v>
      </c>
      <c r="B39" s="37"/>
      <c r="D39" s="38"/>
      <c r="E39" s="161" t="s">
        <v>41</v>
      </c>
      <c r="F39" s="161"/>
      <c r="G39" s="39"/>
      <c r="H39" s="39"/>
      <c r="J39" s="36"/>
      <c r="K39" s="36"/>
    </row>
    <row r="41" spans="1:11" ht="12.75">
      <c r="A41" s="36" t="s">
        <v>42</v>
      </c>
      <c r="B41" s="37"/>
      <c r="D41" s="38"/>
      <c r="E41" s="37" t="s">
        <v>39</v>
      </c>
      <c r="F41" s="38"/>
      <c r="G41" s="10" t="s">
        <v>29</v>
      </c>
      <c r="H41" s="39" t="s">
        <v>40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8">
    <mergeCell ref="L10:L11"/>
    <mergeCell ref="S10:S11"/>
    <mergeCell ref="T10:T11"/>
    <mergeCell ref="F10:F11"/>
    <mergeCell ref="G10:G11"/>
    <mergeCell ref="H10:H11"/>
    <mergeCell ref="M10:M11"/>
    <mergeCell ref="N10:N11"/>
    <mergeCell ref="A16:T16"/>
    <mergeCell ref="S1:T2"/>
    <mergeCell ref="G7:N7"/>
    <mergeCell ref="O10:P10"/>
    <mergeCell ref="Q10:Q11"/>
    <mergeCell ref="R10:R11"/>
    <mergeCell ref="A13:T13"/>
    <mergeCell ref="I10:I11"/>
    <mergeCell ref="J10:J11"/>
    <mergeCell ref="K10:K11"/>
    <mergeCell ref="E39:F39"/>
    <mergeCell ref="A10:A11"/>
    <mergeCell ref="B10:B11"/>
    <mergeCell ref="C10:C11"/>
    <mergeCell ref="D10:D11"/>
    <mergeCell ref="E10:E11"/>
    <mergeCell ref="A22:T22"/>
    <mergeCell ref="A28:T28"/>
    <mergeCell ref="A31:T31"/>
    <mergeCell ref="A34:T3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A1">
      <selection activeCell="D21" sqref="D21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2.875" style="10" customWidth="1"/>
    <col min="8" max="8" width="23.375" style="10" customWidth="1"/>
    <col min="9" max="9" width="14.6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2539062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9:20" ht="12.75">
      <c r="S1" s="163" t="s">
        <v>34</v>
      </c>
      <c r="T1" s="163"/>
    </row>
    <row r="2" spans="19:20" ht="26.25" customHeight="1">
      <c r="S2" s="163"/>
      <c r="T2" s="163"/>
    </row>
    <row r="3" spans="1:20" ht="21.75" customHeight="1">
      <c r="A3" s="43" t="s">
        <v>30</v>
      </c>
      <c r="B3" s="43"/>
      <c r="C3" s="43"/>
      <c r="D3" s="43"/>
      <c r="E3" s="43"/>
      <c r="F3" s="43"/>
      <c r="G3" s="44"/>
      <c r="H3" s="44"/>
      <c r="I3" s="44"/>
      <c r="M3" s="43"/>
      <c r="N3" s="43"/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58"/>
      <c r="H7" s="158"/>
      <c r="I7" s="158"/>
      <c r="J7" s="158"/>
      <c r="K7" s="158"/>
      <c r="L7" s="158"/>
      <c r="M7" s="158"/>
      <c r="N7" s="158"/>
      <c r="O7" s="9"/>
      <c r="P7" s="9"/>
    </row>
    <row r="8" ht="5.25" customHeight="1"/>
    <row r="9" ht="15" customHeight="1"/>
    <row r="10" spans="1:20" ht="52.5" customHeight="1">
      <c r="A10" s="132" t="s">
        <v>0</v>
      </c>
      <c r="B10" s="133" t="s">
        <v>13</v>
      </c>
      <c r="C10" s="133" t="s">
        <v>3</v>
      </c>
      <c r="D10" s="133" t="s">
        <v>9</v>
      </c>
      <c r="E10" s="133" t="s">
        <v>14</v>
      </c>
      <c r="F10" s="133" t="s">
        <v>11</v>
      </c>
      <c r="G10" s="133" t="s">
        <v>10</v>
      </c>
      <c r="H10" s="133" t="s">
        <v>6</v>
      </c>
      <c r="I10" s="133" t="s">
        <v>12</v>
      </c>
      <c r="J10" s="133" t="s">
        <v>31</v>
      </c>
      <c r="K10" s="133" t="s">
        <v>24</v>
      </c>
      <c r="L10" s="133" t="s">
        <v>25</v>
      </c>
      <c r="M10" s="133" t="s">
        <v>26</v>
      </c>
      <c r="N10" s="133" t="s">
        <v>27</v>
      </c>
      <c r="O10" s="159" t="s">
        <v>23</v>
      </c>
      <c r="P10" s="160"/>
      <c r="Q10" s="133" t="s">
        <v>15</v>
      </c>
      <c r="R10" s="133" t="s">
        <v>16</v>
      </c>
      <c r="S10" s="133" t="s">
        <v>8</v>
      </c>
      <c r="T10" s="133" t="s">
        <v>32</v>
      </c>
    </row>
    <row r="11" spans="1:20" s="13" customFormat="1" ht="94.5" customHeight="1">
      <c r="A11" s="132"/>
      <c r="B11" s="134"/>
      <c r="C11" s="134"/>
      <c r="D11" s="134"/>
      <c r="E11" s="145"/>
      <c r="F11" s="145"/>
      <c r="G11" s="134"/>
      <c r="H11" s="134"/>
      <c r="I11" s="134"/>
      <c r="J11" s="134"/>
      <c r="K11" s="134"/>
      <c r="L11" s="134"/>
      <c r="M11" s="134"/>
      <c r="N11" s="134"/>
      <c r="O11" s="40" t="s">
        <v>4</v>
      </c>
      <c r="P11" s="40" t="s">
        <v>5</v>
      </c>
      <c r="Q11" s="134"/>
      <c r="R11" s="134"/>
      <c r="S11" s="134"/>
      <c r="T11" s="134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29" t="s">
        <v>17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1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39" t="s">
        <v>18</v>
      </c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1"/>
    </row>
    <row r="17" spans="1:20" s="3" customFormat="1" ht="29.25" customHeight="1" hidden="1">
      <c r="A17" s="46"/>
      <c r="B17" s="22"/>
      <c r="C17" s="22"/>
      <c r="D17" s="50"/>
      <c r="E17" s="51"/>
      <c r="F17" s="28"/>
      <c r="G17" s="53"/>
      <c r="H17" s="54"/>
      <c r="I17" s="55"/>
      <c r="J17" s="57"/>
      <c r="K17" s="48"/>
      <c r="L17" s="48"/>
      <c r="M17" s="68"/>
      <c r="N17" s="57"/>
      <c r="O17" s="58"/>
      <c r="P17" s="28"/>
      <c r="Q17" s="57"/>
      <c r="R17" s="57"/>
      <c r="S17" s="48"/>
      <c r="T17" s="59"/>
    </row>
    <row r="18" spans="1:20" s="3" customFormat="1" ht="29.25" customHeight="1" hidden="1">
      <c r="A18" s="46"/>
      <c r="B18" s="22"/>
      <c r="C18" s="22"/>
      <c r="D18" s="50"/>
      <c r="E18" s="51"/>
      <c r="F18" s="28"/>
      <c r="G18" s="53"/>
      <c r="H18" s="54"/>
      <c r="I18" s="55"/>
      <c r="J18" s="57"/>
      <c r="K18" s="48"/>
      <c r="L18" s="48"/>
      <c r="M18" s="68"/>
      <c r="N18" s="57"/>
      <c r="O18" s="58"/>
      <c r="P18" s="28"/>
      <c r="Q18" s="57"/>
      <c r="R18" s="57"/>
      <c r="S18" s="48"/>
      <c r="T18" s="59"/>
    </row>
    <row r="19" spans="1:20" s="3" customFormat="1" ht="29.25" customHeight="1" hidden="1">
      <c r="A19" s="49"/>
      <c r="B19" s="22"/>
      <c r="C19" s="22"/>
      <c r="D19" s="50"/>
      <c r="E19" s="24"/>
      <c r="F19" s="28"/>
      <c r="G19" s="53"/>
      <c r="H19" s="54"/>
      <c r="I19" s="55"/>
      <c r="J19" s="57"/>
      <c r="K19" s="28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29.25" customHeight="1" hidden="1">
      <c r="A20" s="47"/>
      <c r="B20" s="22"/>
      <c r="C20" s="22"/>
      <c r="D20" s="50"/>
      <c r="E20" s="24"/>
      <c r="F20" s="28"/>
      <c r="G20" s="53"/>
      <c r="H20" s="54"/>
      <c r="I20" s="55"/>
      <c r="J20" s="57"/>
      <c r="K20" s="28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/>
      <c r="G21" s="24" t="s">
        <v>7</v>
      </c>
      <c r="H21" s="24" t="s">
        <v>7</v>
      </c>
      <c r="I21" s="24" t="s">
        <v>7</v>
      </c>
      <c r="J21" s="56"/>
      <c r="K21" s="24" t="s">
        <v>7</v>
      </c>
      <c r="L21" s="28"/>
      <c r="M21" s="24" t="s">
        <v>7</v>
      </c>
      <c r="N21" s="56"/>
      <c r="O21" s="52"/>
      <c r="P21" s="28"/>
      <c r="Q21" s="56"/>
      <c r="R21" s="56"/>
      <c r="S21" s="56"/>
      <c r="T21" s="56"/>
    </row>
    <row r="22" spans="1:20" s="3" customFormat="1" ht="31.5" customHeight="1">
      <c r="A22" s="139" t="s">
        <v>19</v>
      </c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1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/>
      <c r="G27" s="24" t="s">
        <v>7</v>
      </c>
      <c r="H27" s="24" t="s">
        <v>7</v>
      </c>
      <c r="I27" s="24" t="s">
        <v>7</v>
      </c>
      <c r="J27" s="64"/>
      <c r="K27" s="60" t="s">
        <v>7</v>
      </c>
      <c r="L27" s="57"/>
      <c r="M27" s="60" t="s">
        <v>7</v>
      </c>
      <c r="N27" s="65"/>
      <c r="O27" s="65"/>
      <c r="P27" s="65"/>
      <c r="Q27" s="65"/>
      <c r="R27" s="65"/>
      <c r="S27" s="65"/>
      <c r="T27" s="65"/>
    </row>
    <row r="28" spans="1:20" s="3" customFormat="1" ht="18.75" customHeight="1">
      <c r="A28" s="139" t="s">
        <v>20</v>
      </c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1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139" t="s">
        <v>28</v>
      </c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1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136" t="s">
        <v>33</v>
      </c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8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/>
      <c r="G35" s="60" t="s">
        <v>7</v>
      </c>
      <c r="H35" s="60" t="s">
        <v>7</v>
      </c>
      <c r="I35" s="60" t="s">
        <v>7</v>
      </c>
      <c r="J35" s="64"/>
      <c r="K35" s="60" t="s">
        <v>7</v>
      </c>
      <c r="L35" s="57"/>
      <c r="M35" s="60" t="s">
        <v>7</v>
      </c>
      <c r="N35" s="66"/>
      <c r="O35" s="66"/>
      <c r="P35" s="66"/>
      <c r="Q35" s="66"/>
      <c r="R35" s="66"/>
      <c r="S35" s="66"/>
      <c r="T35" s="66"/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">
        <v>21</v>
      </c>
      <c r="B37" s="37"/>
      <c r="C37" s="37"/>
      <c r="D37" s="38"/>
      <c r="E37" s="38"/>
      <c r="F37" s="38"/>
      <c r="G37" s="39"/>
      <c r="H37" s="39"/>
      <c r="J37" s="36"/>
      <c r="K37" s="36"/>
    </row>
    <row r="39" spans="1:11" ht="25.5" customHeight="1">
      <c r="A39" s="36" t="s">
        <v>46</v>
      </c>
      <c r="B39" s="37"/>
      <c r="D39" s="38"/>
      <c r="E39" s="161"/>
      <c r="F39" s="161"/>
      <c r="G39" s="39"/>
      <c r="H39" s="39"/>
      <c r="J39" s="36"/>
      <c r="K39" s="36"/>
    </row>
    <row r="41" spans="1:11" ht="12.75">
      <c r="A41" s="36" t="s">
        <v>42</v>
      </c>
      <c r="B41" s="37"/>
      <c r="D41" s="38"/>
      <c r="E41" s="37"/>
      <c r="F41" s="38"/>
      <c r="G41" s="10" t="s">
        <v>29</v>
      </c>
      <c r="H41" s="39"/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8">
    <mergeCell ref="T10:T11"/>
    <mergeCell ref="F10:F11"/>
    <mergeCell ref="A22:T22"/>
    <mergeCell ref="A28:T28"/>
    <mergeCell ref="L10:L11"/>
    <mergeCell ref="S10:S11"/>
    <mergeCell ref="M10:M11"/>
    <mergeCell ref="N10:N11"/>
    <mergeCell ref="E39:F39"/>
    <mergeCell ref="A10:A11"/>
    <mergeCell ref="B10:B11"/>
    <mergeCell ref="C10:C11"/>
    <mergeCell ref="D10:D11"/>
    <mergeCell ref="E10:E11"/>
    <mergeCell ref="A31:T31"/>
    <mergeCell ref="A34:T34"/>
    <mergeCell ref="A16:T16"/>
    <mergeCell ref="A13:T13"/>
    <mergeCell ref="S1:T2"/>
    <mergeCell ref="G7:N7"/>
    <mergeCell ref="O10:P10"/>
    <mergeCell ref="Q10:Q11"/>
    <mergeCell ref="R10:R11"/>
    <mergeCell ref="I10:I11"/>
    <mergeCell ref="G10:G11"/>
    <mergeCell ref="H10:H11"/>
    <mergeCell ref="J10:J11"/>
    <mergeCell ref="K10:K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deshkina</dc:creator>
  <cp:keywords/>
  <dc:description/>
  <cp:lastModifiedBy>Пользователь</cp:lastModifiedBy>
  <cp:lastPrinted>2024-03-01T06:53:35Z</cp:lastPrinted>
  <dcterms:created xsi:type="dcterms:W3CDTF">2006-06-05T06:40:26Z</dcterms:created>
  <dcterms:modified xsi:type="dcterms:W3CDTF">2024-03-01T07:59:49Z</dcterms:modified>
  <cp:category/>
  <cp:version/>
  <cp:contentType/>
  <cp:contentStatus/>
</cp:coreProperties>
</file>