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13'!$18:$20</definedName>
    <definedName name="_xlnm.Print_Titles" localSheetId="20">'приложение 14'!$10:$12</definedName>
    <definedName name="_xlnm.Print_Area" localSheetId="19">'приложение 13'!$A$1:$I$84</definedName>
    <definedName name="_xlnm.Print_Area" localSheetId="20">'приложение 14'!$A:$J</definedName>
  </definedNames>
  <calcPr calcId="124519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84" i="38"/>
  <c r="I80"/>
  <c r="I75"/>
  <c r="I69"/>
  <c r="I67"/>
  <c r="J22" i="41"/>
  <c r="J21"/>
  <c r="J20"/>
  <c r="J19"/>
  <c r="J18"/>
  <c r="J17"/>
  <c r="J16"/>
  <c r="J15"/>
  <c r="I22"/>
  <c r="I21"/>
  <c r="I20"/>
  <c r="I19"/>
  <c r="I18"/>
  <c r="I17"/>
  <c r="I16"/>
  <c r="I15"/>
  <c r="I30" i="38"/>
  <c r="I29"/>
  <c r="I28"/>
  <c r="I27"/>
  <c r="I26"/>
  <c r="I25"/>
  <c r="I24"/>
  <c r="I23"/>
  <c r="I71"/>
  <c r="I50"/>
  <c r="I59"/>
  <c r="I23" i="41"/>
  <c r="J23"/>
  <c r="I32"/>
  <c r="J32"/>
  <c r="H14" i="25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31" i="38"/>
  <c r="I40"/>
  <c r="G12" i="24"/>
  <c r="H12"/>
  <c r="I12"/>
  <c r="G13"/>
  <c r="H13"/>
  <c r="I13"/>
  <c r="F13" s="1"/>
  <c r="G14"/>
  <c r="H14"/>
  <c r="I14"/>
  <c r="G15"/>
  <c r="F15" s="1"/>
  <c r="H15"/>
  <c r="I15"/>
  <c r="G16"/>
  <c r="H16"/>
  <c r="I16"/>
  <c r="G17"/>
  <c r="H17"/>
  <c r="I17"/>
  <c r="F17" s="1"/>
  <c r="G18"/>
  <c r="H18"/>
  <c r="I18"/>
  <c r="G19"/>
  <c r="F19" s="1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F25" s="1"/>
  <c r="G26"/>
  <c r="H26"/>
  <c r="I26"/>
  <c r="G27"/>
  <c r="F27" s="1"/>
  <c r="H27"/>
  <c r="I27"/>
  <c r="G28"/>
  <c r="H28"/>
  <c r="I28"/>
  <c r="G29"/>
  <c r="H29"/>
  <c r="I29"/>
  <c r="F29" s="1"/>
  <c r="G30"/>
  <c r="H30"/>
  <c r="I30"/>
  <c r="G31"/>
  <c r="F31" s="1"/>
  <c r="H31"/>
  <c r="I31"/>
  <c r="G32"/>
  <c r="H32"/>
  <c r="I32"/>
  <c r="G33"/>
  <c r="H33"/>
  <c r="I33"/>
  <c r="F33" s="1"/>
  <c r="G34"/>
  <c r="H34"/>
  <c r="I34"/>
  <c r="G35"/>
  <c r="F35" s="1"/>
  <c r="H35"/>
  <c r="I35"/>
  <c r="I36"/>
  <c r="G37"/>
  <c r="F37" s="1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F43" s="1"/>
  <c r="I44"/>
  <c r="G45"/>
  <c r="H45"/>
  <c r="I45"/>
  <c r="F45" s="1"/>
  <c r="G46"/>
  <c r="H46"/>
  <c r="I46"/>
  <c r="G47"/>
  <c r="F47" s="1"/>
  <c r="H47"/>
  <c r="I47"/>
  <c r="I48"/>
  <c r="G49"/>
  <c r="F49" s="1"/>
  <c r="H49"/>
  <c r="I49"/>
  <c r="G50"/>
  <c r="H50"/>
  <c r="I50"/>
  <c r="G51"/>
  <c r="H51"/>
  <c r="I51"/>
  <c r="F51" s="1"/>
  <c r="G52"/>
  <c r="H52"/>
  <c r="I52"/>
  <c r="G53"/>
  <c r="F53" s="1"/>
  <c r="H53"/>
  <c r="I53"/>
  <c r="G54"/>
  <c r="H54"/>
  <c r="I54"/>
  <c r="G55"/>
  <c r="H55"/>
  <c r="I55"/>
  <c r="G56"/>
  <c r="H56"/>
  <c r="I56"/>
  <c r="G57"/>
  <c r="F57" s="1"/>
  <c r="H57"/>
  <c r="I57"/>
  <c r="G58"/>
  <c r="H58"/>
  <c r="I58"/>
  <c r="G59"/>
  <c r="H59"/>
  <c r="I59"/>
  <c r="F59" s="1"/>
  <c r="G60"/>
  <c r="H60"/>
  <c r="I60"/>
  <c r="G61"/>
  <c r="F61" s="1"/>
  <c r="H61"/>
  <c r="I61"/>
  <c r="G62"/>
  <c r="H62"/>
  <c r="I62"/>
  <c r="G63"/>
  <c r="H63"/>
  <c r="I63"/>
  <c r="F63" s="1"/>
  <c r="G64"/>
  <c r="H64"/>
  <c r="I64"/>
  <c r="G65"/>
  <c r="F65" s="1"/>
  <c r="H65"/>
  <c r="I65"/>
  <c r="G66"/>
  <c r="H66"/>
  <c r="I66"/>
  <c r="G67"/>
  <c r="H67"/>
  <c r="I67"/>
  <c r="F67" s="1"/>
  <c r="H68"/>
  <c r="I68"/>
  <c r="H69"/>
  <c r="I69"/>
  <c r="G70"/>
  <c r="H70"/>
  <c r="I70"/>
  <c r="I71"/>
  <c r="I72"/>
  <c r="G73"/>
  <c r="F73" s="1"/>
  <c r="I73"/>
  <c r="H73"/>
  <c r="G74"/>
  <c r="H74"/>
  <c r="I74"/>
  <c r="G75"/>
  <c r="F75" s="1"/>
  <c r="H75"/>
  <c r="I75"/>
  <c r="G76"/>
  <c r="H76"/>
  <c r="I76"/>
  <c r="G77"/>
  <c r="H77"/>
  <c r="I77"/>
  <c r="F77" s="1"/>
  <c r="G78"/>
  <c r="H78"/>
  <c r="I78"/>
  <c r="G79"/>
  <c r="F79" s="1"/>
  <c r="H79"/>
  <c r="I79"/>
  <c r="G80"/>
  <c r="H80"/>
  <c r="I80"/>
  <c r="G81"/>
  <c r="H81"/>
  <c r="I81"/>
  <c r="F81" s="1"/>
  <c r="G82"/>
  <c r="H82"/>
  <c r="I82"/>
  <c r="G83"/>
  <c r="F83" s="1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F8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F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G72" i="16"/>
  <c r="H36" i="24"/>
  <c r="F66"/>
  <c r="F84" i="23"/>
  <c r="F44" i="16"/>
  <c r="F72" i="17"/>
  <c r="F82" i="24"/>
  <c r="F76"/>
  <c r="F60"/>
  <c r="F58"/>
  <c r="F40"/>
  <c r="F20"/>
  <c r="F14"/>
  <c r="F12"/>
  <c r="F85"/>
  <c r="F39"/>
  <c r="F87"/>
  <c r="F14" i="27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H19" i="25" l="1"/>
  <c r="F36" i="12"/>
  <c r="F44" i="13"/>
  <c r="F71" i="15"/>
  <c r="F71" i="26"/>
  <c r="F88" i="24"/>
  <c r="F86"/>
  <c r="J13" i="41"/>
  <c r="F68" i="12"/>
  <c r="F71" i="8"/>
  <c r="J51" i="41"/>
  <c r="H71" i="24"/>
  <c r="F69" i="13"/>
  <c r="G72"/>
  <c r="F72" i="16"/>
  <c r="I13" i="41"/>
  <c r="G36" i="24"/>
  <c r="F36" s="1"/>
  <c r="F36" i="15"/>
  <c r="I21" i="38"/>
  <c r="I51" i="4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<sst xmlns="http://schemas.openxmlformats.org/spreadsheetml/2006/main" count="7418" uniqueCount="409">
  <si>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</si>
  <si>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</si>
  <si>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</si>
  <si>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</si>
  <si>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</si>
  <si>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</si>
  <si>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</si>
  <si>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</si>
  <si>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</si>
  <si>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</si>
  <si>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</si>
  <si>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</si>
  <si>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</si>
  <si>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</si>
  <si>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</si>
  <si>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</si>
  <si>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</si>
  <si>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</si>
  <si>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</si>
  <si>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</si>
  <si>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</si>
  <si>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</si>
  <si>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</si>
  <si>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</si>
  <si>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</si>
  <si>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</si>
  <si>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</si>
  <si>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</si>
  <si>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</si>
  <si>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</si>
  <si>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</si>
  <si>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</si>
  <si>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</si>
  <si>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</si>
  <si>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</si>
  <si>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</si>
  <si>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</si>
  <si>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</si>
  <si>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</si>
  <si>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</si>
  <si>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</si>
  <si>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</si>
  <si>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</si>
  <si>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</si>
  <si>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</si>
  <si>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</si>
  <si>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</si>
  <si>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</si>
  <si>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</si>
  <si>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</si>
  <si>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</si>
  <si>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</si>
  <si>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</si>
  <si>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</si>
  <si>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</si>
  <si>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</si>
  <si>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</si>
  <si>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</si>
  <si>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</si>
  <si>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</si>
  <si>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</si>
  <si>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</si>
  <si>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</si>
  <si>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</si>
  <si>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</si>
  <si>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</si>
  <si>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</si>
  <si>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</si>
  <si>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</si>
  <si>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</si>
  <si>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</si>
  <si>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</si>
  <si>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</si>
  <si>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</si>
  <si>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</si>
  <si>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</si>
  <si>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</si>
  <si>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</si>
  <si>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</si>
  <si>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</si>
  <si>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</si>
  <si>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</si>
  <si>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</si>
  <si>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</si>
  <si>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</si>
  <si>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</si>
  <si>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</si>
  <si>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</si>
  <si>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</si>
  <si>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</si>
  <si>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</si>
  <si>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</si>
  <si>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</si>
  <si>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</si>
  <si>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</si>
  <si>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</si>
  <si>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</si>
  <si>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</si>
  <si>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</si>
  <si>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</si>
  <si>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</si>
  <si>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</si>
  <si>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</si>
  <si>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</si>
  <si>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</si>
  <si>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</si>
  <si>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</si>
  <si>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</si>
  <si>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</si>
  <si>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</si>
  <si>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</si>
  <si>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</si>
  <si>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</si>
  <si>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</si>
  <si>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</si>
  <si>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</si>
  <si>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</si>
  <si>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</si>
  <si>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</si>
  <si>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</si>
  <si>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</si>
  <si>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</si>
  <si>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</si>
  <si>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</si>
  <si>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</si>
  <si>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</si>
  <si>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</si>
  <si>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</si>
  <si>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</si>
  <si>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</si>
  <si>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</si>
  <si>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</si>
  <si>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</si>
  <si>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</si>
  <si>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</si>
  <si>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</si>
  <si>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</si>
  <si>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</si>
  <si>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</si>
  <si>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</si>
  <si>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</si>
  <si>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</si>
  <si>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</si>
  <si>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</si>
  <si>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</si>
  <si>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</si>
  <si>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</si>
  <si>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</si>
  <si>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</si>
  <si>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</si>
  <si>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</si>
  <si>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</si>
  <si>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</si>
  <si>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</si>
  <si>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</si>
  <si>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</si>
  <si>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</si>
  <si>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</si>
  <si>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</si>
  <si>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</si>
  <si>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</si>
  <si>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</si>
  <si>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</si>
  <si>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</si>
  <si>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</si>
  <si>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</si>
  <si>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</si>
  <si>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</si>
  <si>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</si>
  <si>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</si>
  <si>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</si>
  <si>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</si>
  <si>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</si>
  <si>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</si>
  <si>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</si>
  <si>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</si>
  <si>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</si>
  <si>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</si>
  <si>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</si>
  <si>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</si>
  <si>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</si>
  <si>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</si>
  <si>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</si>
  <si>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</si>
  <si>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</si>
  <si>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</si>
  <si>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</si>
  <si>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</si>
  <si>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</si>
  <si>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</si>
  <si>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</si>
  <si>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</si>
  <si>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</si>
  <si>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</si>
  <si>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</si>
  <si>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</si>
  <si>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</si>
  <si>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</si>
  <si>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</si>
  <si>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</si>
  <si>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</si>
  <si>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</si>
  <si>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</si>
  <si>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</si>
  <si>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</si>
  <si>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</si>
  <si>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</si>
  <si>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</si>
  <si>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</si>
  <si>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</si>
  <si>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</si>
  <si>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</si>
  <si>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</si>
  <si>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</si>
  <si>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</si>
  <si>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</si>
  <si>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</si>
  <si>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</si>
  <si>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</si>
  <si>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</si>
  <si>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</si>
  <si>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</si>
  <si>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</si>
  <si>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</si>
  <si>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</si>
  <si>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</si>
  <si>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</si>
  <si>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</si>
  <si>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</si>
  <si>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</si>
  <si>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</si>
  <si>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</si>
  <si>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</si>
  <si>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</si>
  <si>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</si>
  <si>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</si>
  <si>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</si>
  <si>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</si>
  <si>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</si>
  <si>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</si>
  <si>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</si>
  <si>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</si>
  <si>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</si>
  <si>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</si>
  <si>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</si>
  <si>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</si>
  <si>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</si>
  <si>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</si>
  <si>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</si>
  <si>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</si>
  <si>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</si>
  <si>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</si>
  <si>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</si>
  <si>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</si>
  <si>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</si>
  <si>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</si>
  <si>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</si>
  <si>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</si>
  <si>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</si>
  <si>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</si>
  <si>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</si>
  <si>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</si>
  <si>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</si>
  <si>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</si>
  <si>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</si>
  <si>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</si>
  <si>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</si>
  <si>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</si>
  <si>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</si>
  <si>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</si>
  <si>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</si>
  <si>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</si>
  <si>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</si>
  <si>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</si>
  <si>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</si>
  <si>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</si>
  <si>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</si>
  <si>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</si>
  <si>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</si>
  <si>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</si>
  <si>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</si>
  <si>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</si>
  <si>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</si>
  <si>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</si>
  <si>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</si>
  <si>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</si>
  <si>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</si>
  <si>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</si>
  <si>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</si>
  <si>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</si>
  <si>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</si>
  <si>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</si>
  <si>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</si>
  <si>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</si>
  <si>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</si>
  <si>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</si>
  <si>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</si>
  <si>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</si>
  <si>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</si>
  <si>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</si>
  <si>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</si>
  <si>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</si>
  <si>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</si>
  <si>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</si>
  <si>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</si>
  <si>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</si>
  <si>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</si>
  <si>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</si>
  <si>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</si>
  <si>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</si>
  <si>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</si>
  <si>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</si>
  <si>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</si>
  <si>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</si>
  <si>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</si>
  <si>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</si>
  <si>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</si>
  <si>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</si>
  <si>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</si>
  <si>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</si>
  <si>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</si>
  <si>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</si>
  <si>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</si>
  <si>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</si>
  <si>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</si>
  <si>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</si>
  <si>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</si>
  <si>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</si>
  <si>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</si>
  <si>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</si>
  <si>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</si>
  <si>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</si>
  <si>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</si>
  <si>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</si>
  <si>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</si>
  <si>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</si>
  <si>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</si>
  <si>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</si>
  <si>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</si>
  <si>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</si>
  <si>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</si>
  <si>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</si>
  <si>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</si>
  <si>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</si>
  <si>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</si>
  <si>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</si>
  <si>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</si>
  <si>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</si>
  <si>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</si>
  <si>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</si>
  <si>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</si>
  <si>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</si>
  <si>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</si>
  <si>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</si>
  <si>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</si>
  <si>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</si>
  <si>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</si>
  <si>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</si>
  <si>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</si>
  <si>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</si>
  <si>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</si>
  <si>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</si>
  <si>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</si>
  <si>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</si>
  <si>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</si>
  <si>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</si>
  <si>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</si>
  <si>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</si>
  <si>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</si>
  <si>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</si>
  <si>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</si>
  <si>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</si>
  <si>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</si>
  <si>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</si>
  <si>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</si>
  <si>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</si>
  <si>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</si>
  <si>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</si>
  <si>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</si>
  <si>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</si>
  <si>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</si>
  <si>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</si>
  <si>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</si>
  <si>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</si>
  <si>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</si>
  <si>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</si>
  <si>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</si>
  <si>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 xml:space="preserve">Дотация на выравнивание уровня бюджетной обеспеченности поселений  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</si>
  <si>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</si>
  <si>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2025 год</t>
  </si>
  <si>
    <t>Распределение межбюджетных трансфертов бюджетам поселений на 2024 год</t>
  </si>
  <si>
    <t>Сумма 2024 год</t>
  </si>
  <si>
    <t>Распределение межбюджетных трансфертов бюджетам поселений
на плановый период 2025 и 2026 годов</t>
  </si>
  <si>
    <t xml:space="preserve"> 2026 год</t>
  </si>
  <si>
    <t>Приложение 14</t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</si>
  <si>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2023 год и плановый период 2024 и 2025 годов" 
 от  15.12.2023  г.  № ___</t>
  </si>
  <si>
    <t>Приложение 13  к Решению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</t>
  </si>
  <si>
    <t>не меняем</t>
  </si>
  <si>
    <t>6.</t>
  </si>
  <si>
    <t>Иной межбюджетный трансферт для ремонта пешеходного моста р.Колода в д.Кубовская Пудожского района</t>
  </si>
  <si>
    <t>7.2.</t>
  </si>
  <si>
    <t>7.3.</t>
  </si>
  <si>
    <t xml:space="preserve">иные межбюджетные трасферты,передаваемые бюджетам городких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населения транспортными услугами </t>
  </si>
  <si>
    <t>9.</t>
  </si>
  <si>
    <t>Поощрение региональных и муниципальных управленических команд за достижение показателей деятельности органов исполнительной власти субъектов РФ</t>
  </si>
  <si>
    <t>9.1.</t>
  </si>
  <si>
    <t>9.2.</t>
  </si>
  <si>
    <t>9.3.</t>
  </si>
  <si>
    <t xml:space="preserve">Приложение   9 к  Решению ___ заседания  Совета Пудожского муниципального района __ Созыва    "О внесении    
 изменений в Решение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от 00.09.2024 № ___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</si>
</sst>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"/>
  </numFmts>
  <fonts count="38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7" fillId="0" borderId="0"/>
    <xf numFmtId="0" fontId="15" fillId="0" borderId="0"/>
  </cellStyleXfs>
  <cellXfs count="17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29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165" fontId="29" fillId="0" borderId="0" xfId="0" applyNumberFormat="1" applyFont="1" applyAlignment="1">
      <alignment horizontal="left" vertical="top" wrapText="1"/>
    </xf>
    <xf numFmtId="0" fontId="23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2" xfId="0" applyBorder="1"/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7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29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28" fillId="4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21" t="s">
        <v>258</v>
      </c>
      <c r="B5" s="121"/>
      <c r="C5" s="121"/>
      <c r="D5" s="121"/>
      <c r="E5" s="121"/>
      <c r="F5" s="121"/>
      <c r="G5" s="121"/>
      <c r="H5" s="121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21"/>
      <c r="B5" s="121"/>
      <c r="C5" s="121"/>
      <c r="D5" s="121"/>
      <c r="E5" s="121"/>
      <c r="F5" s="121"/>
      <c r="G5" s="121"/>
      <c r="H5" s="121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22" t="s">
        <v>246</v>
      </c>
      <c r="B5" s="123"/>
      <c r="C5" s="123"/>
      <c r="D5" s="123"/>
      <c r="E5" s="123"/>
      <c r="F5" s="123"/>
      <c r="G5" s="123"/>
      <c r="H5" s="123"/>
    </row>
    <row r="6" spans="1:8">
      <c r="A6" s="123"/>
      <c r="B6" s="123"/>
      <c r="C6" s="123"/>
      <c r="D6" s="123"/>
      <c r="E6" s="123"/>
      <c r="F6" s="123"/>
      <c r="G6" s="123"/>
      <c r="H6" s="123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09"/>
      <c r="I8" s="110"/>
    </row>
    <row r="9" spans="1:9" s="32" customFormat="1" ht="12.75" customHeight="1">
      <c r="A9" s="116"/>
      <c r="B9" s="114"/>
      <c r="C9" s="114"/>
      <c r="D9" s="114"/>
      <c r="E9" s="114"/>
      <c r="F9" s="124" t="s">
        <v>23</v>
      </c>
      <c r="G9" s="125" t="s">
        <v>192</v>
      </c>
      <c r="H9" s="60" t="s">
        <v>212</v>
      </c>
      <c r="I9" s="126" t="s">
        <v>32</v>
      </c>
    </row>
    <row r="10" spans="1:9" ht="85.5">
      <c r="A10" s="116"/>
      <c r="B10" s="114"/>
      <c r="C10" s="114"/>
      <c r="D10" s="114"/>
      <c r="E10" s="114"/>
      <c r="F10" s="124"/>
      <c r="G10" s="125"/>
      <c r="H10" s="59" t="s">
        <v>301</v>
      </c>
      <c r="I10" s="127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20" t="s">
        <v>292</v>
      </c>
      <c r="B5" s="120"/>
      <c r="C5" s="120"/>
      <c r="D5" s="120"/>
      <c r="E5" s="120"/>
      <c r="F5" s="120"/>
      <c r="G5" s="120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90"/>
  <sheetViews>
    <sheetView tabSelected="1" topLeftCell="A4" workbookViewId="0">
      <selection activeCell="G12" sqref="G12:I12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52"/>
      <c r="C1" s="152"/>
      <c r="D1" s="152"/>
      <c r="E1" s="152"/>
      <c r="F1" s="152"/>
      <c r="G1" s="152"/>
      <c r="H1" s="152"/>
      <c r="I1" s="152"/>
      <c r="Q1" s="73"/>
    </row>
    <row r="2" spans="1:17" ht="21.75" hidden="1" customHeight="1">
      <c r="B2" s="152"/>
      <c r="C2" s="152"/>
      <c r="D2" s="152"/>
      <c r="E2" s="152"/>
      <c r="F2" s="152"/>
      <c r="G2" s="152"/>
      <c r="H2" s="152"/>
      <c r="I2" s="152"/>
      <c r="K2" s="74"/>
      <c r="L2" s="74"/>
      <c r="M2" s="74"/>
      <c r="N2" s="74"/>
      <c r="O2" s="74"/>
      <c r="P2" s="74"/>
      <c r="Q2" s="73"/>
    </row>
    <row r="3" spans="1:17" ht="18" hidden="1" customHeight="1">
      <c r="B3" s="152"/>
      <c r="C3" s="152"/>
      <c r="D3" s="152"/>
      <c r="E3" s="152"/>
      <c r="F3" s="152"/>
      <c r="G3" s="152"/>
      <c r="H3" s="152"/>
      <c r="I3" s="152"/>
      <c r="Q3" s="75"/>
    </row>
    <row r="4" spans="1:17" ht="18" customHeight="1">
      <c r="A4" s="93"/>
      <c r="B4" s="94"/>
      <c r="C4" s="94"/>
      <c r="D4" s="94"/>
      <c r="E4" s="94"/>
      <c r="F4" s="94"/>
      <c r="G4" s="136" t="s">
        <v>408</v>
      </c>
      <c r="H4" s="136"/>
      <c r="I4" s="136"/>
      <c r="Q4" s="91"/>
    </row>
    <row r="5" spans="1:17" ht="106.5" customHeight="1">
      <c r="A5" s="93"/>
      <c r="B5" s="94"/>
      <c r="C5" s="94"/>
      <c r="D5" s="94"/>
      <c r="E5" s="94"/>
      <c r="F5" s="94"/>
      <c r="G5" s="136"/>
      <c r="H5" s="136"/>
      <c r="I5" s="136"/>
      <c r="Q5" s="91"/>
    </row>
    <row r="6" spans="1:17" ht="5.25" customHeight="1">
      <c r="B6" s="92"/>
      <c r="C6" s="92"/>
      <c r="D6" s="92"/>
      <c r="E6" s="92"/>
      <c r="F6" s="92"/>
      <c r="G6" s="98"/>
      <c r="H6" s="98"/>
      <c r="I6" s="98"/>
      <c r="Q6" s="91"/>
    </row>
    <row r="7" spans="1:17" ht="18" hidden="1" customHeight="1">
      <c r="B7" s="92"/>
      <c r="C7" s="92"/>
      <c r="D7" s="92"/>
      <c r="E7" s="92"/>
      <c r="F7" s="92"/>
      <c r="G7" s="98"/>
      <c r="H7" s="98"/>
      <c r="I7" s="98"/>
      <c r="Q7" s="91"/>
    </row>
    <row r="8" spans="1:17" ht="18" hidden="1" customHeight="1">
      <c r="B8" s="92"/>
      <c r="C8" s="92"/>
      <c r="D8" s="92"/>
      <c r="E8" s="92"/>
      <c r="F8" s="92"/>
      <c r="G8" s="98"/>
      <c r="H8" s="98"/>
      <c r="I8" s="98"/>
      <c r="Q8" s="91"/>
    </row>
    <row r="9" spans="1:17" ht="18" hidden="1" customHeight="1">
      <c r="B9" s="92"/>
      <c r="C9" s="92"/>
      <c r="D9" s="92"/>
      <c r="E9" s="92"/>
      <c r="F9" s="92"/>
      <c r="G9" s="98"/>
      <c r="H9" s="98"/>
      <c r="I9" s="98"/>
      <c r="Q9" s="91"/>
    </row>
    <row r="10" spans="1:17" ht="15.75" customHeight="1">
      <c r="A10" s="76"/>
      <c r="B10" s="76"/>
      <c r="C10" s="76"/>
      <c r="D10" s="77"/>
      <c r="E10" s="78"/>
      <c r="F10" s="77"/>
      <c r="G10" s="99"/>
      <c r="H10" s="100"/>
      <c r="I10" s="101"/>
      <c r="Q10" s="75"/>
    </row>
    <row r="11" spans="1:17" ht="15.75" hidden="1" customHeight="1">
      <c r="A11" s="76"/>
      <c r="B11" s="76"/>
      <c r="C11" s="76"/>
      <c r="D11" s="95"/>
      <c r="E11" s="96"/>
      <c r="F11" s="96"/>
      <c r="G11" s="98"/>
      <c r="H11" s="98"/>
      <c r="I11" s="98"/>
      <c r="Q11" s="75"/>
    </row>
    <row r="12" spans="1:17" ht="65.25" customHeight="1">
      <c r="A12" s="76"/>
      <c r="B12" s="76"/>
      <c r="C12" s="76"/>
      <c r="D12" s="96"/>
      <c r="E12" s="96"/>
      <c r="F12" s="96"/>
      <c r="G12" s="156" t="s">
        <v>396</v>
      </c>
      <c r="H12" s="157"/>
      <c r="I12" s="157"/>
      <c r="J12" s="97"/>
      <c r="K12" s="97"/>
      <c r="L12" s="97"/>
      <c r="M12" s="97"/>
      <c r="N12" s="97"/>
      <c r="O12" s="97"/>
      <c r="P12" s="97"/>
      <c r="Q12" s="97"/>
    </row>
    <row r="13" spans="1:17" ht="41.25" hidden="1" customHeight="1">
      <c r="A13" s="154"/>
      <c r="B13" s="155"/>
      <c r="C13" s="155"/>
      <c r="D13" s="155"/>
      <c r="E13" s="155"/>
      <c r="F13" s="155"/>
      <c r="G13" s="155"/>
      <c r="H13" s="155"/>
      <c r="I13" s="155"/>
      <c r="Q13" s="75"/>
    </row>
    <row r="14" spans="1:17" ht="15.75" hidden="1">
      <c r="A14" s="76"/>
      <c r="B14" s="76"/>
      <c r="C14" s="76"/>
      <c r="D14" s="77"/>
      <c r="E14" s="78"/>
      <c r="F14" s="77"/>
      <c r="G14" s="77"/>
      <c r="H14" s="77"/>
      <c r="I14" s="77"/>
      <c r="J14" s="81"/>
      <c r="N14" s="146"/>
      <c r="O14" s="146"/>
      <c r="P14" s="146"/>
      <c r="Q14" s="146"/>
    </row>
    <row r="15" spans="1:17" ht="15.75" customHeight="1">
      <c r="A15" s="76"/>
      <c r="B15" s="76"/>
      <c r="C15" s="76"/>
      <c r="D15" s="82"/>
      <c r="E15" s="82"/>
      <c r="F15" s="82"/>
      <c r="G15" s="82"/>
      <c r="H15" s="82"/>
      <c r="I15" s="82"/>
      <c r="J15" s="81"/>
      <c r="N15" s="75"/>
      <c r="O15" s="75"/>
      <c r="P15" s="75"/>
      <c r="Q15" s="75"/>
    </row>
    <row r="16" spans="1:17" s="83" customFormat="1" ht="21.75" customHeight="1">
      <c r="A16" s="147" t="s">
        <v>390</v>
      </c>
      <c r="B16" s="147"/>
      <c r="C16" s="147"/>
      <c r="D16" s="147"/>
      <c r="E16" s="147"/>
      <c r="F16" s="147"/>
      <c r="G16" s="147"/>
      <c r="H16" s="147"/>
      <c r="I16" s="147"/>
    </row>
    <row r="17" spans="1:9" ht="23.25" customHeight="1">
      <c r="A17" s="82"/>
      <c r="B17" s="84"/>
      <c r="C17" s="84"/>
      <c r="D17" s="84"/>
      <c r="E17" s="84"/>
      <c r="F17" s="84"/>
      <c r="G17" s="84"/>
      <c r="H17" s="84"/>
      <c r="I17" s="76" t="s">
        <v>360</v>
      </c>
    </row>
    <row r="18" spans="1:9" s="71" customFormat="1" ht="24.95" customHeight="1">
      <c r="A18" s="148" t="s">
        <v>328</v>
      </c>
      <c r="B18" s="148" t="s">
        <v>307</v>
      </c>
      <c r="C18" s="148"/>
      <c r="D18" s="148"/>
      <c r="E18" s="148"/>
      <c r="F18" s="148"/>
      <c r="G18" s="148"/>
      <c r="H18" s="148"/>
      <c r="I18" s="148" t="s">
        <v>391</v>
      </c>
    </row>
    <row r="19" spans="1:9" s="71" customFormat="1" ht="6" hidden="1" customHeight="1">
      <c r="A19" s="148"/>
      <c r="B19" s="148"/>
      <c r="C19" s="148"/>
      <c r="D19" s="148"/>
      <c r="E19" s="148"/>
      <c r="F19" s="148"/>
      <c r="G19" s="148"/>
      <c r="H19" s="148"/>
      <c r="I19" s="148"/>
    </row>
    <row r="20" spans="1:9" s="85" customFormat="1" ht="12.75">
      <c r="A20" s="67">
        <v>1</v>
      </c>
      <c r="B20" s="153">
        <v>2</v>
      </c>
      <c r="C20" s="153"/>
      <c r="D20" s="153"/>
      <c r="E20" s="153"/>
      <c r="F20" s="153"/>
      <c r="G20" s="153"/>
      <c r="H20" s="153"/>
      <c r="I20" s="67">
        <v>3</v>
      </c>
    </row>
    <row r="21" spans="1:9" ht="32.25" customHeight="1">
      <c r="A21" s="67" t="s">
        <v>308</v>
      </c>
      <c r="B21" s="149" t="s">
        <v>387</v>
      </c>
      <c r="C21" s="150"/>
      <c r="D21" s="150"/>
      <c r="E21" s="150"/>
      <c r="F21" s="150"/>
      <c r="G21" s="150"/>
      <c r="H21" s="151"/>
      <c r="I21" s="65">
        <f>SUM(I23:I30)</f>
        <v>18658000</v>
      </c>
    </row>
    <row r="22" spans="1:9" ht="15.75">
      <c r="A22" s="67"/>
      <c r="B22" s="133" t="s">
        <v>263</v>
      </c>
      <c r="C22" s="133"/>
      <c r="D22" s="133"/>
      <c r="E22" s="133"/>
      <c r="F22" s="133"/>
      <c r="G22" s="133"/>
      <c r="H22" s="133"/>
      <c r="I22" s="65"/>
    </row>
    <row r="23" spans="1:9" ht="17.100000000000001" customHeight="1">
      <c r="A23" s="68" t="s">
        <v>309</v>
      </c>
      <c r="B23" s="133" t="s">
        <v>361</v>
      </c>
      <c r="C23" s="133"/>
      <c r="D23" s="133"/>
      <c r="E23" s="133"/>
      <c r="F23" s="133"/>
      <c r="G23" s="133"/>
      <c r="H23" s="133"/>
      <c r="I23" s="66">
        <f>2618680</f>
        <v>2618680</v>
      </c>
    </row>
    <row r="24" spans="1:9" ht="17.100000000000001" customHeight="1">
      <c r="A24" s="68" t="s">
        <v>310</v>
      </c>
      <c r="B24" s="133" t="s">
        <v>362</v>
      </c>
      <c r="C24" s="133"/>
      <c r="D24" s="133"/>
      <c r="E24" s="133"/>
      <c r="F24" s="133"/>
      <c r="G24" s="133"/>
      <c r="H24" s="133"/>
      <c r="I24" s="66">
        <f>4118000+562490</f>
        <v>4680490</v>
      </c>
    </row>
    <row r="25" spans="1:9" ht="17.100000000000001" customHeight="1">
      <c r="A25" s="68" t="s">
        <v>311</v>
      </c>
      <c r="B25" s="133" t="s">
        <v>363</v>
      </c>
      <c r="C25" s="133"/>
      <c r="D25" s="133"/>
      <c r="E25" s="133"/>
      <c r="F25" s="133"/>
      <c r="G25" s="133"/>
      <c r="H25" s="133"/>
      <c r="I25" s="66">
        <f>891000+90230</f>
        <v>981230</v>
      </c>
    </row>
    <row r="26" spans="1:9" ht="17.100000000000001" customHeight="1">
      <c r="A26" s="68" t="s">
        <v>312</v>
      </c>
      <c r="B26" s="133" t="s">
        <v>364</v>
      </c>
      <c r="C26" s="133"/>
      <c r="D26" s="133"/>
      <c r="E26" s="133"/>
      <c r="F26" s="133"/>
      <c r="G26" s="133"/>
      <c r="H26" s="133"/>
      <c r="I26" s="66">
        <f>2037000+278810</f>
        <v>2315810</v>
      </c>
    </row>
    <row r="27" spans="1:9" ht="17.100000000000001" customHeight="1">
      <c r="A27" s="68" t="s">
        <v>313</v>
      </c>
      <c r="B27" s="133" t="s">
        <v>365</v>
      </c>
      <c r="C27" s="133"/>
      <c r="D27" s="133"/>
      <c r="E27" s="133"/>
      <c r="F27" s="133"/>
      <c r="G27" s="133"/>
      <c r="H27" s="133"/>
      <c r="I27" s="66">
        <f>2549000+447920</f>
        <v>2996920</v>
      </c>
    </row>
    <row r="28" spans="1:9" ht="17.100000000000001" customHeight="1">
      <c r="A28" s="68" t="s">
        <v>314</v>
      </c>
      <c r="B28" s="133" t="s">
        <v>366</v>
      </c>
      <c r="C28" s="133"/>
      <c r="D28" s="133"/>
      <c r="E28" s="133"/>
      <c r="F28" s="133"/>
      <c r="G28" s="133"/>
      <c r="H28" s="133"/>
      <c r="I28" s="66">
        <f>1181000+191180</f>
        <v>1372180</v>
      </c>
    </row>
    <row r="29" spans="1:9" ht="17.100000000000001" customHeight="1">
      <c r="A29" s="68" t="s">
        <v>315</v>
      </c>
      <c r="B29" s="133" t="s">
        <v>367</v>
      </c>
      <c r="C29" s="133"/>
      <c r="D29" s="133"/>
      <c r="E29" s="133"/>
      <c r="F29" s="133"/>
      <c r="G29" s="133"/>
      <c r="H29" s="133"/>
      <c r="I29" s="66">
        <f>1559000+225580</f>
        <v>1784580</v>
      </c>
    </row>
    <row r="30" spans="1:9" ht="17.100000000000001" customHeight="1">
      <c r="A30" s="68" t="s">
        <v>369</v>
      </c>
      <c r="B30" s="131" t="s">
        <v>368</v>
      </c>
      <c r="C30" s="132"/>
      <c r="D30" s="132"/>
      <c r="E30" s="132"/>
      <c r="F30" s="132"/>
      <c r="G30" s="132"/>
      <c r="H30" s="70"/>
      <c r="I30" s="66">
        <f>1665000+243110</f>
        <v>1908110</v>
      </c>
    </row>
    <row r="31" spans="1:9" ht="69.75" customHeight="1">
      <c r="A31" s="67" t="s">
        <v>332</v>
      </c>
      <c r="B31" s="149" t="s">
        <v>370</v>
      </c>
      <c r="C31" s="150"/>
      <c r="D31" s="150"/>
      <c r="E31" s="150"/>
      <c r="F31" s="150"/>
      <c r="G31" s="150"/>
      <c r="H31" s="151"/>
      <c r="I31" s="65">
        <f>SUM(I33:I39)</f>
        <v>1834800</v>
      </c>
    </row>
    <row r="32" spans="1:9" ht="12.75" customHeight="1">
      <c r="A32" s="67"/>
      <c r="B32" s="133" t="s">
        <v>263</v>
      </c>
      <c r="C32" s="133"/>
      <c r="D32" s="133"/>
      <c r="E32" s="133"/>
      <c r="F32" s="133"/>
      <c r="G32" s="133"/>
      <c r="H32" s="133"/>
      <c r="I32" s="65"/>
    </row>
    <row r="33" spans="1:9" ht="17.100000000000001" customHeight="1">
      <c r="A33" s="68" t="s">
        <v>333</v>
      </c>
      <c r="B33" s="133" t="s">
        <v>362</v>
      </c>
      <c r="C33" s="133"/>
      <c r="D33" s="133"/>
      <c r="E33" s="133"/>
      <c r="F33" s="133"/>
      <c r="G33" s="133"/>
      <c r="H33" s="133"/>
      <c r="I33" s="66">
        <v>534600</v>
      </c>
    </row>
    <row r="34" spans="1:9" ht="17.100000000000001" customHeight="1">
      <c r="A34" s="68" t="s">
        <v>334</v>
      </c>
      <c r="B34" s="133" t="s">
        <v>363</v>
      </c>
      <c r="C34" s="133"/>
      <c r="D34" s="133"/>
      <c r="E34" s="133"/>
      <c r="F34" s="133"/>
      <c r="G34" s="133"/>
      <c r="H34" s="133"/>
      <c r="I34" s="66">
        <v>216700</v>
      </c>
    </row>
    <row r="35" spans="1:9" ht="17.100000000000001" customHeight="1">
      <c r="A35" s="68" t="s">
        <v>335</v>
      </c>
      <c r="B35" s="133" t="s">
        <v>364</v>
      </c>
      <c r="C35" s="133"/>
      <c r="D35" s="133"/>
      <c r="E35" s="133"/>
      <c r="F35" s="133"/>
      <c r="G35" s="133"/>
      <c r="H35" s="133"/>
      <c r="I35" s="66">
        <v>216700</v>
      </c>
    </row>
    <row r="36" spans="1:9" ht="17.100000000000001" customHeight="1">
      <c r="A36" s="68" t="s">
        <v>336</v>
      </c>
      <c r="B36" s="133" t="s">
        <v>365</v>
      </c>
      <c r="C36" s="133"/>
      <c r="D36" s="133"/>
      <c r="E36" s="133"/>
      <c r="F36" s="133"/>
      <c r="G36" s="133"/>
      <c r="H36" s="133"/>
      <c r="I36" s="66">
        <v>216700</v>
      </c>
    </row>
    <row r="37" spans="1:9" ht="17.100000000000001" customHeight="1">
      <c r="A37" s="69" t="s">
        <v>337</v>
      </c>
      <c r="B37" s="133" t="s">
        <v>366</v>
      </c>
      <c r="C37" s="133"/>
      <c r="D37" s="133"/>
      <c r="E37" s="133"/>
      <c r="F37" s="133"/>
      <c r="G37" s="133"/>
      <c r="H37" s="133"/>
      <c r="I37" s="66">
        <v>216700</v>
      </c>
    </row>
    <row r="38" spans="1:9" ht="17.100000000000001" customHeight="1">
      <c r="A38" s="68" t="s">
        <v>338</v>
      </c>
      <c r="B38" s="133" t="s">
        <v>367</v>
      </c>
      <c r="C38" s="133"/>
      <c r="D38" s="133"/>
      <c r="E38" s="133"/>
      <c r="F38" s="133"/>
      <c r="G38" s="133"/>
      <c r="H38" s="133"/>
      <c r="I38" s="66">
        <v>216700</v>
      </c>
    </row>
    <row r="39" spans="1:9" ht="17.100000000000001" customHeight="1">
      <c r="A39" s="68" t="s">
        <v>339</v>
      </c>
      <c r="B39" s="131" t="s">
        <v>368</v>
      </c>
      <c r="C39" s="132"/>
      <c r="D39" s="132"/>
      <c r="E39" s="132"/>
      <c r="F39" s="132"/>
      <c r="G39" s="132"/>
      <c r="H39" s="70"/>
      <c r="I39" s="66">
        <v>216700</v>
      </c>
    </row>
    <row r="40" spans="1:9" ht="117.75" customHeight="1">
      <c r="A40" s="67" t="s">
        <v>350</v>
      </c>
      <c r="B40" s="149" t="s">
        <v>371</v>
      </c>
      <c r="C40" s="150"/>
      <c r="D40" s="150"/>
      <c r="E40" s="150"/>
      <c r="F40" s="150"/>
      <c r="G40" s="150"/>
      <c r="H40" s="151"/>
      <c r="I40" s="65">
        <f>SUM(I42:I49)</f>
        <v>16000</v>
      </c>
    </row>
    <row r="41" spans="1:9" ht="14.25" customHeight="1">
      <c r="A41" s="67"/>
      <c r="B41" s="133" t="s">
        <v>263</v>
      </c>
      <c r="C41" s="133"/>
      <c r="D41" s="133"/>
      <c r="E41" s="133"/>
      <c r="F41" s="133"/>
      <c r="G41" s="133"/>
      <c r="H41" s="133"/>
      <c r="I41" s="65"/>
    </row>
    <row r="42" spans="1:9" ht="17.100000000000001" customHeight="1">
      <c r="A42" s="68" t="s">
        <v>341</v>
      </c>
      <c r="B42" s="133" t="s">
        <v>361</v>
      </c>
      <c r="C42" s="133"/>
      <c r="D42" s="133"/>
      <c r="E42" s="133"/>
      <c r="F42" s="133"/>
      <c r="G42" s="133"/>
      <c r="H42" s="133"/>
      <c r="I42" s="66">
        <v>2000</v>
      </c>
    </row>
    <row r="43" spans="1:9" ht="17.100000000000001" customHeight="1">
      <c r="A43" s="68" t="s">
        <v>342</v>
      </c>
      <c r="B43" s="133" t="s">
        <v>362</v>
      </c>
      <c r="C43" s="133"/>
      <c r="D43" s="133"/>
      <c r="E43" s="133"/>
      <c r="F43" s="133"/>
      <c r="G43" s="133"/>
      <c r="H43" s="133"/>
      <c r="I43" s="66">
        <v>2000</v>
      </c>
    </row>
    <row r="44" spans="1:9" ht="17.100000000000001" customHeight="1">
      <c r="A44" s="68" t="s">
        <v>343</v>
      </c>
      <c r="B44" s="133" t="s">
        <v>363</v>
      </c>
      <c r="C44" s="133"/>
      <c r="D44" s="133"/>
      <c r="E44" s="133"/>
      <c r="F44" s="133"/>
      <c r="G44" s="133"/>
      <c r="H44" s="133"/>
      <c r="I44" s="66">
        <v>2000</v>
      </c>
    </row>
    <row r="45" spans="1:9" ht="17.100000000000001" customHeight="1">
      <c r="A45" s="68" t="s">
        <v>344</v>
      </c>
      <c r="B45" s="133" t="s">
        <v>364</v>
      </c>
      <c r="C45" s="133"/>
      <c r="D45" s="133"/>
      <c r="E45" s="133"/>
      <c r="F45" s="133"/>
      <c r="G45" s="133"/>
      <c r="H45" s="133"/>
      <c r="I45" s="66">
        <v>2000</v>
      </c>
    </row>
    <row r="46" spans="1:9" ht="17.100000000000001" customHeight="1">
      <c r="A46" s="68" t="s">
        <v>345</v>
      </c>
      <c r="B46" s="133" t="s">
        <v>365</v>
      </c>
      <c r="C46" s="133"/>
      <c r="D46" s="133"/>
      <c r="E46" s="133"/>
      <c r="F46" s="133"/>
      <c r="G46" s="133"/>
      <c r="H46" s="133"/>
      <c r="I46" s="66">
        <v>2000</v>
      </c>
    </row>
    <row r="47" spans="1:9" ht="17.100000000000001" customHeight="1">
      <c r="A47" s="68" t="s">
        <v>346</v>
      </c>
      <c r="B47" s="133" t="s">
        <v>366</v>
      </c>
      <c r="C47" s="133"/>
      <c r="D47" s="133"/>
      <c r="E47" s="133"/>
      <c r="F47" s="133"/>
      <c r="G47" s="133"/>
      <c r="H47" s="133"/>
      <c r="I47" s="66">
        <v>2000</v>
      </c>
    </row>
    <row r="48" spans="1:9" ht="17.100000000000001" customHeight="1">
      <c r="A48" s="68" t="s">
        <v>347</v>
      </c>
      <c r="B48" s="133" t="s">
        <v>367</v>
      </c>
      <c r="C48" s="133"/>
      <c r="D48" s="133"/>
      <c r="E48" s="133"/>
      <c r="F48" s="133"/>
      <c r="G48" s="133"/>
      <c r="H48" s="133"/>
      <c r="I48" s="66">
        <v>2000</v>
      </c>
    </row>
    <row r="49" spans="1:9" ht="17.100000000000001" customHeight="1">
      <c r="A49" s="68" t="s">
        <v>348</v>
      </c>
      <c r="B49" s="131" t="s">
        <v>368</v>
      </c>
      <c r="C49" s="132"/>
      <c r="D49" s="132"/>
      <c r="E49" s="132"/>
      <c r="F49" s="132"/>
      <c r="G49" s="132"/>
      <c r="H49" s="70"/>
      <c r="I49" s="66">
        <v>2000</v>
      </c>
    </row>
    <row r="50" spans="1:9" ht="88.5" customHeight="1">
      <c r="A50" s="67" t="s">
        <v>351</v>
      </c>
      <c r="B50" s="149" t="s">
        <v>372</v>
      </c>
      <c r="C50" s="150"/>
      <c r="D50" s="150"/>
      <c r="E50" s="150"/>
      <c r="F50" s="150"/>
      <c r="G50" s="150"/>
      <c r="H50" s="151"/>
      <c r="I50" s="65">
        <f>SUM(I51:I57)</f>
        <v>3097841.0699999994</v>
      </c>
    </row>
    <row r="51" spans="1:9" ht="17.100000000000001" customHeight="1">
      <c r="A51" s="68" t="s">
        <v>352</v>
      </c>
      <c r="B51" s="133" t="s">
        <v>362</v>
      </c>
      <c r="C51" s="133"/>
      <c r="D51" s="133"/>
      <c r="E51" s="133"/>
      <c r="F51" s="133"/>
      <c r="G51" s="133"/>
      <c r="H51" s="133"/>
      <c r="I51" s="66">
        <v>93832.83</v>
      </c>
    </row>
    <row r="52" spans="1:9" ht="17.100000000000001" customHeight="1">
      <c r="A52" s="68" t="s">
        <v>353</v>
      </c>
      <c r="B52" s="133" t="s">
        <v>363</v>
      </c>
      <c r="C52" s="133"/>
      <c r="D52" s="133"/>
      <c r="E52" s="133"/>
      <c r="F52" s="133"/>
      <c r="G52" s="133"/>
      <c r="H52" s="133"/>
      <c r="I52" s="66">
        <v>38964.78</v>
      </c>
    </row>
    <row r="53" spans="1:9" ht="17.100000000000001" customHeight="1">
      <c r="A53" s="68" t="s">
        <v>354</v>
      </c>
      <c r="B53" s="133" t="s">
        <v>364</v>
      </c>
      <c r="C53" s="133"/>
      <c r="D53" s="133"/>
      <c r="E53" s="133"/>
      <c r="F53" s="133"/>
      <c r="G53" s="133"/>
      <c r="H53" s="133"/>
      <c r="I53" s="66">
        <v>1066956</v>
      </c>
    </row>
    <row r="54" spans="1:9" ht="17.100000000000001" customHeight="1">
      <c r="A54" s="68" t="s">
        <v>355</v>
      </c>
      <c r="B54" s="133" t="s">
        <v>365</v>
      </c>
      <c r="C54" s="133"/>
      <c r="D54" s="133"/>
      <c r="E54" s="133"/>
      <c r="F54" s="133"/>
      <c r="G54" s="133"/>
      <c r="H54" s="133"/>
      <c r="I54" s="66">
        <v>1086602.9099999999</v>
      </c>
    </row>
    <row r="55" spans="1:9" ht="17.100000000000001" customHeight="1">
      <c r="A55" s="68" t="s">
        <v>356</v>
      </c>
      <c r="B55" s="133" t="s">
        <v>366</v>
      </c>
      <c r="C55" s="133"/>
      <c r="D55" s="133"/>
      <c r="E55" s="133"/>
      <c r="F55" s="133"/>
      <c r="G55" s="133"/>
      <c r="H55" s="133"/>
      <c r="I55" s="66">
        <v>50692.59</v>
      </c>
    </row>
    <row r="56" spans="1:9" ht="17.100000000000001" customHeight="1">
      <c r="A56" s="68" t="s">
        <v>357</v>
      </c>
      <c r="B56" s="133" t="s">
        <v>367</v>
      </c>
      <c r="C56" s="133"/>
      <c r="D56" s="133"/>
      <c r="E56" s="133"/>
      <c r="F56" s="133"/>
      <c r="G56" s="133"/>
      <c r="H56" s="133"/>
      <c r="I56" s="66">
        <v>704065.77</v>
      </c>
    </row>
    <row r="57" spans="1:9" ht="17.100000000000001" customHeight="1">
      <c r="A57" s="68" t="s">
        <v>358</v>
      </c>
      <c r="B57" s="131" t="s">
        <v>368</v>
      </c>
      <c r="C57" s="132"/>
      <c r="D57" s="132"/>
      <c r="E57" s="132"/>
      <c r="F57" s="132"/>
      <c r="G57" s="132"/>
      <c r="H57" s="70"/>
      <c r="I57" s="66">
        <v>56726.19</v>
      </c>
    </row>
    <row r="58" spans="1:9" ht="17.100000000000001" customHeight="1">
      <c r="A58" s="68" t="s">
        <v>359</v>
      </c>
      <c r="B58" s="158"/>
      <c r="C58" s="159"/>
      <c r="D58" s="159"/>
      <c r="E58" s="159"/>
      <c r="F58" s="159"/>
      <c r="G58" s="159"/>
      <c r="H58" s="160"/>
      <c r="I58" s="65"/>
    </row>
    <row r="59" spans="1:9" ht="63.75" customHeight="1">
      <c r="A59" s="67" t="s">
        <v>380</v>
      </c>
      <c r="B59" s="137" t="s">
        <v>381</v>
      </c>
      <c r="C59" s="144"/>
      <c r="D59" s="144"/>
      <c r="E59" s="144"/>
      <c r="F59" s="144"/>
      <c r="G59" s="144"/>
      <c r="H59" s="145"/>
      <c r="I59" s="65">
        <f>SUM(I60:I66)</f>
        <v>1016404</v>
      </c>
    </row>
    <row r="60" spans="1:9" ht="15" customHeight="1">
      <c r="A60" s="68" t="s">
        <v>373</v>
      </c>
      <c r="B60" s="133" t="s">
        <v>362</v>
      </c>
      <c r="C60" s="133"/>
      <c r="D60" s="133"/>
      <c r="E60" s="133"/>
      <c r="F60" s="133"/>
      <c r="G60" s="133"/>
      <c r="H60" s="133"/>
      <c r="I60" s="66">
        <v>183136</v>
      </c>
    </row>
    <row r="61" spans="1:9" ht="18" customHeight="1">
      <c r="A61" s="68" t="s">
        <v>374</v>
      </c>
      <c r="B61" s="133" t="s">
        <v>363</v>
      </c>
      <c r="C61" s="133"/>
      <c r="D61" s="133"/>
      <c r="E61" s="133"/>
      <c r="F61" s="133"/>
      <c r="G61" s="133"/>
      <c r="H61" s="133"/>
      <c r="I61" s="66">
        <v>91568</v>
      </c>
    </row>
    <row r="62" spans="1:9" ht="17.100000000000001" customHeight="1">
      <c r="A62" s="68" t="s">
        <v>375</v>
      </c>
      <c r="B62" s="133" t="s">
        <v>364</v>
      </c>
      <c r="C62" s="133"/>
      <c r="D62" s="133"/>
      <c r="E62" s="133"/>
      <c r="F62" s="133"/>
      <c r="G62" s="133"/>
      <c r="H62" s="133"/>
      <c r="I62" s="66">
        <v>196871</v>
      </c>
    </row>
    <row r="63" spans="1:9" ht="17.100000000000001" customHeight="1">
      <c r="A63" s="68" t="s">
        <v>376</v>
      </c>
      <c r="B63" s="133" t="s">
        <v>365</v>
      </c>
      <c r="C63" s="133"/>
      <c r="D63" s="133"/>
      <c r="E63" s="133"/>
      <c r="F63" s="133"/>
      <c r="G63" s="133"/>
      <c r="H63" s="133"/>
      <c r="I63" s="66">
        <v>210606</v>
      </c>
    </row>
    <row r="64" spans="1:9" ht="17.100000000000001" customHeight="1">
      <c r="A64" s="68" t="s">
        <v>377</v>
      </c>
      <c r="B64" s="133" t="s">
        <v>366</v>
      </c>
      <c r="C64" s="133"/>
      <c r="D64" s="133"/>
      <c r="E64" s="133"/>
      <c r="F64" s="133"/>
      <c r="G64" s="133"/>
      <c r="H64" s="133"/>
      <c r="I64" s="66">
        <v>137352</v>
      </c>
    </row>
    <row r="65" spans="1:9" ht="17.100000000000001" customHeight="1">
      <c r="A65" s="68" t="s">
        <v>378</v>
      </c>
      <c r="B65" s="133" t="s">
        <v>367</v>
      </c>
      <c r="C65" s="133"/>
      <c r="D65" s="133"/>
      <c r="E65" s="133"/>
      <c r="F65" s="133"/>
      <c r="G65" s="133"/>
      <c r="H65" s="133"/>
      <c r="I65" s="66">
        <v>123617</v>
      </c>
    </row>
    <row r="66" spans="1:9" ht="17.100000000000001" customHeight="1">
      <c r="A66" s="68" t="s">
        <v>379</v>
      </c>
      <c r="B66" s="131" t="s">
        <v>368</v>
      </c>
      <c r="C66" s="132"/>
      <c r="D66" s="132"/>
      <c r="E66" s="132"/>
      <c r="F66" s="132"/>
      <c r="G66" s="132"/>
      <c r="H66" s="70"/>
      <c r="I66" s="66">
        <v>73254</v>
      </c>
    </row>
    <row r="67" spans="1:9" ht="63.75" hidden="1" customHeight="1">
      <c r="A67" s="67">
        <v>6</v>
      </c>
      <c r="B67" s="137"/>
      <c r="C67" s="142"/>
      <c r="D67" s="142"/>
      <c r="E67" s="142"/>
      <c r="F67" s="142"/>
      <c r="G67" s="142"/>
      <c r="H67" s="143"/>
      <c r="I67" s="65">
        <f>I68</f>
        <v>0</v>
      </c>
    </row>
    <row r="68" spans="1:9" ht="17.100000000000001" hidden="1" customHeight="1">
      <c r="A68" s="68" t="s">
        <v>382</v>
      </c>
      <c r="B68" s="106"/>
      <c r="C68" s="106"/>
      <c r="D68" s="106"/>
      <c r="E68" s="106"/>
      <c r="F68" s="106"/>
      <c r="G68" s="106"/>
      <c r="H68" s="106"/>
      <c r="I68" s="66">
        <v>0</v>
      </c>
    </row>
    <row r="69" spans="1:9" ht="67.5" customHeight="1">
      <c r="A69" s="104" t="s">
        <v>398</v>
      </c>
      <c r="B69" s="137" t="s">
        <v>399</v>
      </c>
      <c r="C69" s="140"/>
      <c r="D69" s="140"/>
      <c r="E69" s="140"/>
      <c r="F69" s="140"/>
      <c r="G69" s="140"/>
      <c r="H69" s="141"/>
      <c r="I69" s="65">
        <f>I70</f>
        <v>4940795</v>
      </c>
    </row>
    <row r="70" spans="1:9" ht="17.100000000000001" customHeight="1">
      <c r="A70" s="68" t="s">
        <v>382</v>
      </c>
      <c r="B70" s="133" t="s">
        <v>364</v>
      </c>
      <c r="C70" s="133"/>
      <c r="D70" s="133"/>
      <c r="E70" s="133"/>
      <c r="F70" s="133"/>
      <c r="G70" s="133"/>
      <c r="H70" s="133"/>
      <c r="I70" s="66">
        <v>4940795</v>
      </c>
    </row>
    <row r="71" spans="1:9" ht="65.25" customHeight="1">
      <c r="A71" s="104" t="s">
        <v>383</v>
      </c>
      <c r="B71" s="137" t="s">
        <v>388</v>
      </c>
      <c r="C71" s="138"/>
      <c r="D71" s="138"/>
      <c r="E71" s="138"/>
      <c r="F71" s="138"/>
      <c r="G71" s="138"/>
      <c r="H71" s="139"/>
      <c r="I71" s="65">
        <f>I72+I73+I74</f>
        <v>134689.62</v>
      </c>
    </row>
    <row r="72" spans="1:9" ht="17.100000000000001" customHeight="1">
      <c r="A72" s="68" t="s">
        <v>384</v>
      </c>
      <c r="B72" s="133" t="s">
        <v>363</v>
      </c>
      <c r="C72" s="133"/>
      <c r="D72" s="133"/>
      <c r="E72" s="133"/>
      <c r="F72" s="133"/>
      <c r="G72" s="133"/>
      <c r="H72" s="133"/>
      <c r="I72" s="66">
        <v>44896.54</v>
      </c>
    </row>
    <row r="73" spans="1:9" ht="17.100000000000001" customHeight="1">
      <c r="A73" s="68" t="s">
        <v>400</v>
      </c>
      <c r="B73" s="133" t="s">
        <v>367</v>
      </c>
      <c r="C73" s="133"/>
      <c r="D73" s="133"/>
      <c r="E73" s="133"/>
      <c r="F73" s="133"/>
      <c r="G73" s="133"/>
      <c r="H73" s="133"/>
      <c r="I73" s="66">
        <v>44896.54</v>
      </c>
    </row>
    <row r="74" spans="1:9" ht="17.100000000000001" customHeight="1">
      <c r="A74" s="68" t="s">
        <v>401</v>
      </c>
      <c r="B74" s="131" t="s">
        <v>368</v>
      </c>
      <c r="C74" s="132"/>
      <c r="D74" s="132"/>
      <c r="E74" s="132"/>
      <c r="F74" s="132"/>
      <c r="G74" s="132"/>
      <c r="H74" s="105"/>
      <c r="I74" s="66">
        <v>44896.54</v>
      </c>
    </row>
    <row r="75" spans="1:9" ht="81.75" customHeight="1">
      <c r="A75" s="104" t="s">
        <v>385</v>
      </c>
      <c r="B75" s="128" t="s">
        <v>402</v>
      </c>
      <c r="C75" s="134"/>
      <c r="D75" s="134"/>
      <c r="E75" s="134"/>
      <c r="F75" s="134"/>
      <c r="G75" s="134"/>
      <c r="H75" s="135"/>
      <c r="I75" s="65">
        <f>I76</f>
        <v>4420930.0999999996</v>
      </c>
    </row>
    <row r="76" spans="1:9" ht="17.100000000000001" customHeight="1">
      <c r="A76" s="68" t="s">
        <v>386</v>
      </c>
      <c r="B76" s="133" t="s">
        <v>364</v>
      </c>
      <c r="C76" s="133"/>
      <c r="D76" s="133"/>
      <c r="E76" s="133"/>
      <c r="F76" s="133"/>
      <c r="G76" s="133"/>
      <c r="H76" s="133"/>
      <c r="I76" s="66">
        <v>4420930.0999999996</v>
      </c>
    </row>
    <row r="77" spans="1:9" ht="17.100000000000001" hidden="1" customHeight="1">
      <c r="A77" s="68"/>
      <c r="B77" s="102"/>
      <c r="C77" s="103"/>
      <c r="D77" s="103"/>
      <c r="E77" s="103"/>
      <c r="F77" s="103"/>
      <c r="G77" s="103"/>
      <c r="H77" s="105"/>
      <c r="I77" s="66"/>
    </row>
    <row r="78" spans="1:9" ht="17.100000000000001" hidden="1" customHeight="1">
      <c r="A78" s="68"/>
      <c r="B78" s="102"/>
      <c r="C78" s="103"/>
      <c r="D78" s="103"/>
      <c r="E78" s="103"/>
      <c r="F78" s="103"/>
      <c r="G78" s="103"/>
      <c r="H78" s="105"/>
      <c r="I78" s="66"/>
    </row>
    <row r="79" spans="1:9" ht="17.100000000000001" hidden="1" customHeight="1">
      <c r="A79" s="68"/>
      <c r="B79" s="102"/>
      <c r="C79" s="103"/>
      <c r="D79" s="103"/>
      <c r="E79" s="103"/>
      <c r="F79" s="103"/>
      <c r="G79" s="103"/>
      <c r="H79" s="105"/>
      <c r="I79" s="66"/>
    </row>
    <row r="80" spans="1:9" ht="59.25" customHeight="1">
      <c r="A80" s="68" t="s">
        <v>403</v>
      </c>
      <c r="B80" s="128" t="s">
        <v>404</v>
      </c>
      <c r="C80" s="129"/>
      <c r="D80" s="129"/>
      <c r="E80" s="129"/>
      <c r="F80" s="129"/>
      <c r="G80" s="129"/>
      <c r="H80" s="130"/>
      <c r="I80" s="65">
        <f>I81+I82+I83</f>
        <v>91090</v>
      </c>
    </row>
    <row r="81" spans="1:9" ht="17.100000000000001" customHeight="1">
      <c r="A81" s="68" t="s">
        <v>405</v>
      </c>
      <c r="B81" s="131" t="s">
        <v>368</v>
      </c>
      <c r="C81" s="132"/>
      <c r="D81" s="132"/>
      <c r="E81" s="132"/>
      <c r="F81" s="132"/>
      <c r="G81" s="132"/>
      <c r="H81" s="107"/>
      <c r="I81" s="66">
        <v>30363</v>
      </c>
    </row>
    <row r="82" spans="1:9" ht="17.100000000000001" customHeight="1">
      <c r="A82" s="68" t="s">
        <v>406</v>
      </c>
      <c r="B82" s="133" t="s">
        <v>367</v>
      </c>
      <c r="C82" s="133"/>
      <c r="D82" s="133"/>
      <c r="E82" s="133"/>
      <c r="F82" s="133"/>
      <c r="G82" s="133"/>
      <c r="H82" s="133"/>
      <c r="I82" s="66">
        <v>30363</v>
      </c>
    </row>
    <row r="83" spans="1:9" ht="17.100000000000001" customHeight="1">
      <c r="A83" s="68" t="s">
        <v>407</v>
      </c>
      <c r="B83" s="133" t="s">
        <v>362</v>
      </c>
      <c r="C83" s="133"/>
      <c r="D83" s="133"/>
      <c r="E83" s="133"/>
      <c r="F83" s="133"/>
      <c r="G83" s="133"/>
      <c r="H83" s="133"/>
      <c r="I83" s="66">
        <v>30364</v>
      </c>
    </row>
    <row r="84" spans="1:9" ht="23.1" customHeight="1">
      <c r="A84" s="67"/>
      <c r="B84" s="158" t="s">
        <v>340</v>
      </c>
      <c r="C84" s="159"/>
      <c r="D84" s="159"/>
      <c r="E84" s="159"/>
      <c r="F84" s="159"/>
      <c r="G84" s="159"/>
      <c r="H84" s="160"/>
      <c r="I84" s="65">
        <f>I21+I31+I40+I50+I59+I69+I71+I75+I80</f>
        <v>34210549.789999999</v>
      </c>
    </row>
    <row r="85" spans="1:9" hidden="1">
      <c r="A85" s="86"/>
      <c r="B85" s="87"/>
      <c r="C85" s="87"/>
      <c r="D85" s="87"/>
      <c r="E85" s="87"/>
      <c r="F85" s="87"/>
      <c r="G85" s="87"/>
      <c r="H85" s="87"/>
      <c r="I85" s="86"/>
    </row>
    <row r="87" spans="1:9" ht="15.75">
      <c r="E87" s="73"/>
      <c r="F87" s="88"/>
      <c r="G87" s="73"/>
    </row>
    <row r="88" spans="1:9" ht="15.75">
      <c r="B88" s="74"/>
      <c r="C88" s="74"/>
      <c r="D88" s="74"/>
      <c r="E88" s="74"/>
      <c r="F88" s="74"/>
      <c r="G88" s="73"/>
    </row>
    <row r="89" spans="1:9" ht="15.75">
      <c r="G89" s="75"/>
    </row>
    <row r="90" spans="1:9" ht="15.75">
      <c r="E90" s="146"/>
      <c r="F90" s="146"/>
      <c r="G90" s="146"/>
    </row>
  </sheetData>
  <mergeCells count="71">
    <mergeCell ref="E90:G90"/>
    <mergeCell ref="B84:H84"/>
    <mergeCell ref="B32:H32"/>
    <mergeCell ref="B58:H58"/>
    <mergeCell ref="B40:H40"/>
    <mergeCell ref="B41:H41"/>
    <mergeCell ref="B36:H36"/>
    <mergeCell ref="B56:H56"/>
    <mergeCell ref="B45:H45"/>
    <mergeCell ref="B73:H73"/>
    <mergeCell ref="B72:H72"/>
    <mergeCell ref="B46:H46"/>
    <mergeCell ref="B52:H52"/>
    <mergeCell ref="B53:H53"/>
    <mergeCell ref="B62:H62"/>
    <mergeCell ref="B33:H33"/>
    <mergeCell ref="B47:H47"/>
    <mergeCell ref="B48:H48"/>
    <mergeCell ref="B1:I3"/>
    <mergeCell ref="B38:H38"/>
    <mergeCell ref="B20:H20"/>
    <mergeCell ref="B27:H27"/>
    <mergeCell ref="B25:H25"/>
    <mergeCell ref="A13:I13"/>
    <mergeCell ref="G12:I12"/>
    <mergeCell ref="B31:H31"/>
    <mergeCell ref="B34:H34"/>
    <mergeCell ref="B37:H37"/>
    <mergeCell ref="B35:H35"/>
    <mergeCell ref="B42:H42"/>
    <mergeCell ref="B54:H54"/>
    <mergeCell ref="B49:G49"/>
    <mergeCell ref="B51:H51"/>
    <mergeCell ref="B50:H50"/>
    <mergeCell ref="B65:H65"/>
    <mergeCell ref="B64:H64"/>
    <mergeCell ref="B26:H26"/>
    <mergeCell ref="B29:H29"/>
    <mergeCell ref="N14:Q14"/>
    <mergeCell ref="B24:H24"/>
    <mergeCell ref="A16:I16"/>
    <mergeCell ref="A18:A19"/>
    <mergeCell ref="B18:H19"/>
    <mergeCell ref="B22:H22"/>
    <mergeCell ref="B21:H21"/>
    <mergeCell ref="I18:I19"/>
    <mergeCell ref="B23:H23"/>
    <mergeCell ref="B28:H28"/>
    <mergeCell ref="G4:I5"/>
    <mergeCell ref="B71:H71"/>
    <mergeCell ref="B63:H63"/>
    <mergeCell ref="B60:H60"/>
    <mergeCell ref="B61:H61"/>
    <mergeCell ref="B69:H69"/>
    <mergeCell ref="B70:H70"/>
    <mergeCell ref="B67:H67"/>
    <mergeCell ref="B66:G66"/>
    <mergeCell ref="B44:H44"/>
    <mergeCell ref="B55:H55"/>
    <mergeCell ref="B57:G57"/>
    <mergeCell ref="B59:H59"/>
    <mergeCell ref="B43:H43"/>
    <mergeCell ref="B30:G30"/>
    <mergeCell ref="B39:G39"/>
    <mergeCell ref="B80:H80"/>
    <mergeCell ref="B81:G81"/>
    <mergeCell ref="B82:H82"/>
    <mergeCell ref="B83:H83"/>
    <mergeCell ref="B74:G74"/>
    <mergeCell ref="B75:H75"/>
    <mergeCell ref="B76:H76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N13" sqref="N13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52"/>
      <c r="C1" s="152"/>
      <c r="D1" s="152"/>
      <c r="E1" s="152"/>
      <c r="F1" s="152"/>
      <c r="G1" s="152"/>
      <c r="H1" s="152"/>
      <c r="I1" s="152"/>
      <c r="J1" s="72"/>
      <c r="Q1" s="73"/>
    </row>
    <row r="2" spans="1:17" ht="21.75" hidden="1" customHeight="1">
      <c r="B2" s="152"/>
      <c r="C2" s="152"/>
      <c r="D2" s="152"/>
      <c r="E2" s="152"/>
      <c r="F2" s="152"/>
      <c r="G2" s="152"/>
      <c r="H2" s="152"/>
      <c r="I2" s="152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52"/>
      <c r="C3" s="152"/>
      <c r="D3" s="152"/>
      <c r="E3" s="152"/>
      <c r="F3" s="152"/>
      <c r="G3" s="152"/>
      <c r="H3" s="152"/>
      <c r="I3" s="152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394</v>
      </c>
      <c r="Q4" s="75"/>
    </row>
    <row r="5" spans="1:17" ht="17.25" customHeight="1">
      <c r="A5" s="76"/>
      <c r="B5" s="76"/>
      <c r="C5" s="76"/>
      <c r="D5" s="161" t="s">
        <v>395</v>
      </c>
      <c r="E5" s="162"/>
      <c r="F5" s="162"/>
      <c r="G5" s="162"/>
      <c r="H5" s="162"/>
      <c r="I5" s="162"/>
      <c r="J5" s="162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62"/>
      <c r="E6" s="162"/>
      <c r="F6" s="162"/>
      <c r="G6" s="162"/>
      <c r="H6" s="162"/>
      <c r="I6" s="162"/>
      <c r="J6" s="162"/>
      <c r="N6" s="146"/>
      <c r="O6" s="146"/>
      <c r="P6" s="146"/>
      <c r="Q6" s="146"/>
    </row>
    <row r="7" spans="1:17" ht="39.75" customHeight="1">
      <c r="A7" s="76"/>
      <c r="B7" s="76"/>
      <c r="C7" s="76"/>
      <c r="D7" s="162"/>
      <c r="E7" s="162"/>
      <c r="F7" s="162"/>
      <c r="G7" s="162"/>
      <c r="H7" s="162"/>
      <c r="I7" s="162"/>
      <c r="J7" s="162"/>
      <c r="N7" s="75"/>
      <c r="O7" s="75"/>
      <c r="P7" s="75"/>
      <c r="Q7" s="75"/>
    </row>
    <row r="8" spans="1:17" s="83" customFormat="1" ht="36.75" customHeight="1">
      <c r="A8" s="147" t="s">
        <v>392</v>
      </c>
      <c r="B8" s="147"/>
      <c r="C8" s="147"/>
      <c r="D8" s="147"/>
      <c r="E8" s="147"/>
      <c r="F8" s="147"/>
      <c r="G8" s="147"/>
      <c r="H8" s="147"/>
      <c r="I8" s="147"/>
      <c r="J8" s="147"/>
      <c r="M8" s="172" t="s">
        <v>397</v>
      </c>
      <c r="N8" s="172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48" t="s">
        <v>328</v>
      </c>
      <c r="B10" s="148" t="s">
        <v>307</v>
      </c>
      <c r="C10" s="148"/>
      <c r="D10" s="148"/>
      <c r="E10" s="148"/>
      <c r="F10" s="148"/>
      <c r="G10" s="148"/>
      <c r="H10" s="148"/>
      <c r="I10" s="148" t="s">
        <v>389</v>
      </c>
      <c r="J10" s="148" t="s">
        <v>393</v>
      </c>
    </row>
    <row r="11" spans="1:17" s="71" customFormat="1" ht="6" hidden="1" customHeight="1">
      <c r="A11" s="148"/>
      <c r="B11" s="148"/>
      <c r="C11" s="148"/>
      <c r="D11" s="148"/>
      <c r="E11" s="148"/>
      <c r="F11" s="148"/>
      <c r="G11" s="148"/>
      <c r="H11" s="148"/>
      <c r="I11" s="148"/>
      <c r="J11" s="148"/>
    </row>
    <row r="12" spans="1:17" s="85" customFormat="1" ht="12.75">
      <c r="A12" s="67">
        <v>1</v>
      </c>
      <c r="B12" s="153">
        <v>2</v>
      </c>
      <c r="C12" s="153"/>
      <c r="D12" s="153"/>
      <c r="E12" s="153"/>
      <c r="F12" s="153"/>
      <c r="G12" s="153"/>
      <c r="H12" s="153"/>
      <c r="I12" s="67">
        <v>3</v>
      </c>
      <c r="J12" s="67">
        <v>4</v>
      </c>
    </row>
    <row r="13" spans="1:17" ht="32.25" customHeight="1">
      <c r="A13" s="67" t="s">
        <v>308</v>
      </c>
      <c r="B13" s="149" t="s">
        <v>349</v>
      </c>
      <c r="C13" s="150"/>
      <c r="D13" s="150"/>
      <c r="E13" s="150"/>
      <c r="F13" s="150"/>
      <c r="G13" s="150"/>
      <c r="H13" s="151"/>
      <c r="I13" s="89">
        <f>SUM(I15:I22)</f>
        <v>18658000</v>
      </c>
      <c r="J13" s="89">
        <f>SUM(J15:J22)</f>
        <v>18658000</v>
      </c>
    </row>
    <row r="14" spans="1:17" ht="15.75">
      <c r="A14" s="67"/>
      <c r="B14" s="133" t="s">
        <v>263</v>
      </c>
      <c r="C14" s="133"/>
      <c r="D14" s="133"/>
      <c r="E14" s="133"/>
      <c r="F14" s="133"/>
      <c r="G14" s="133"/>
      <c r="H14" s="133"/>
      <c r="I14" s="89"/>
      <c r="J14" s="89"/>
    </row>
    <row r="15" spans="1:17" ht="17.100000000000001" customHeight="1">
      <c r="A15" s="68" t="s">
        <v>309</v>
      </c>
      <c r="B15" s="133" t="s">
        <v>361</v>
      </c>
      <c r="C15" s="133"/>
      <c r="D15" s="133"/>
      <c r="E15" s="133"/>
      <c r="F15" s="133"/>
      <c r="G15" s="133"/>
      <c r="H15" s="133"/>
      <c r="I15" s="66">
        <f>2618680</f>
        <v>2618680</v>
      </c>
      <c r="J15" s="66">
        <f>2618680</f>
        <v>2618680</v>
      </c>
    </row>
    <row r="16" spans="1:17" ht="17.100000000000001" customHeight="1">
      <c r="A16" s="68" t="s">
        <v>310</v>
      </c>
      <c r="B16" s="133" t="s">
        <v>362</v>
      </c>
      <c r="C16" s="133"/>
      <c r="D16" s="133"/>
      <c r="E16" s="133"/>
      <c r="F16" s="133"/>
      <c r="G16" s="133"/>
      <c r="H16" s="133"/>
      <c r="I16" s="66">
        <f>4118000+562490</f>
        <v>4680490</v>
      </c>
      <c r="J16" s="66">
        <f>4118000+562490</f>
        <v>4680490</v>
      </c>
    </row>
    <row r="17" spans="1:10" ht="17.100000000000001" customHeight="1">
      <c r="A17" s="68" t="s">
        <v>311</v>
      </c>
      <c r="B17" s="133" t="s">
        <v>363</v>
      </c>
      <c r="C17" s="133"/>
      <c r="D17" s="133"/>
      <c r="E17" s="133"/>
      <c r="F17" s="133"/>
      <c r="G17" s="133"/>
      <c r="H17" s="133"/>
      <c r="I17" s="66">
        <f>891000+90230</f>
        <v>981230</v>
      </c>
      <c r="J17" s="66">
        <f>891000+90230</f>
        <v>981230</v>
      </c>
    </row>
    <row r="18" spans="1:10" ht="17.100000000000001" customHeight="1">
      <c r="A18" s="68" t="s">
        <v>312</v>
      </c>
      <c r="B18" s="133" t="s">
        <v>364</v>
      </c>
      <c r="C18" s="133"/>
      <c r="D18" s="133"/>
      <c r="E18" s="133"/>
      <c r="F18" s="133"/>
      <c r="G18" s="133"/>
      <c r="H18" s="133"/>
      <c r="I18" s="66">
        <f>2037000+278810</f>
        <v>2315810</v>
      </c>
      <c r="J18" s="66">
        <f>2037000+278810</f>
        <v>2315810</v>
      </c>
    </row>
    <row r="19" spans="1:10" ht="17.100000000000001" customHeight="1">
      <c r="A19" s="68" t="s">
        <v>313</v>
      </c>
      <c r="B19" s="133" t="s">
        <v>365</v>
      </c>
      <c r="C19" s="133"/>
      <c r="D19" s="133"/>
      <c r="E19" s="133"/>
      <c r="F19" s="133"/>
      <c r="G19" s="133"/>
      <c r="H19" s="133"/>
      <c r="I19" s="66">
        <f>2549000+447920</f>
        <v>2996920</v>
      </c>
      <c r="J19" s="66">
        <f>2549000+447920</f>
        <v>2996920</v>
      </c>
    </row>
    <row r="20" spans="1:10" ht="17.100000000000001" customHeight="1">
      <c r="A20" s="68" t="s">
        <v>314</v>
      </c>
      <c r="B20" s="133" t="s">
        <v>366</v>
      </c>
      <c r="C20" s="133"/>
      <c r="D20" s="133"/>
      <c r="E20" s="133"/>
      <c r="F20" s="133"/>
      <c r="G20" s="133"/>
      <c r="H20" s="133"/>
      <c r="I20" s="66">
        <f>1181000+191180</f>
        <v>1372180</v>
      </c>
      <c r="J20" s="66">
        <f>1181000+191180</f>
        <v>1372180</v>
      </c>
    </row>
    <row r="21" spans="1:10" ht="17.100000000000001" customHeight="1">
      <c r="A21" s="68" t="s">
        <v>315</v>
      </c>
      <c r="B21" s="133" t="s">
        <v>367</v>
      </c>
      <c r="C21" s="133"/>
      <c r="D21" s="133"/>
      <c r="E21" s="133"/>
      <c r="F21" s="133"/>
      <c r="G21" s="133"/>
      <c r="H21" s="133"/>
      <c r="I21" s="66">
        <f>1559000+225580</f>
        <v>1784580</v>
      </c>
      <c r="J21" s="66">
        <f>1559000+225580</f>
        <v>1784580</v>
      </c>
    </row>
    <row r="22" spans="1:10" ht="17.100000000000001" customHeight="1">
      <c r="A22" s="68" t="s">
        <v>369</v>
      </c>
      <c r="B22" s="131" t="s">
        <v>368</v>
      </c>
      <c r="C22" s="132"/>
      <c r="D22" s="132"/>
      <c r="E22" s="132"/>
      <c r="F22" s="132"/>
      <c r="G22" s="132"/>
      <c r="H22" s="70"/>
      <c r="I22" s="66">
        <f>1665000+243110</f>
        <v>1908110</v>
      </c>
      <c r="J22" s="66">
        <f>1665000+243110</f>
        <v>1908110</v>
      </c>
    </row>
    <row r="23" spans="1:10" ht="93.75" customHeight="1">
      <c r="A23" s="67" t="s">
        <v>332</v>
      </c>
      <c r="B23" s="149" t="s">
        <v>370</v>
      </c>
      <c r="C23" s="150"/>
      <c r="D23" s="150"/>
      <c r="E23" s="150"/>
      <c r="F23" s="150"/>
      <c r="G23" s="150"/>
      <c r="H23" s="151"/>
      <c r="I23" s="65">
        <f>SUM(I25:I31)</f>
        <v>1978800</v>
      </c>
      <c r="J23" s="65">
        <f>SUM(J25:J31)</f>
        <v>2195200</v>
      </c>
    </row>
    <row r="24" spans="1:10" ht="12.75" customHeight="1">
      <c r="A24" s="67"/>
      <c r="B24" s="131" t="s">
        <v>263</v>
      </c>
      <c r="C24" s="163"/>
      <c r="D24" s="163"/>
      <c r="E24" s="163"/>
      <c r="F24" s="163"/>
      <c r="G24" s="163"/>
      <c r="H24" s="164"/>
      <c r="I24" s="89"/>
      <c r="J24" s="89"/>
    </row>
    <row r="25" spans="1:10" ht="17.100000000000001" customHeight="1">
      <c r="A25" s="68" t="s">
        <v>333</v>
      </c>
      <c r="B25" s="133" t="s">
        <v>362</v>
      </c>
      <c r="C25" s="133"/>
      <c r="D25" s="133"/>
      <c r="E25" s="133"/>
      <c r="F25" s="133"/>
      <c r="G25" s="133"/>
      <c r="H25" s="133"/>
      <c r="I25" s="90">
        <v>577200</v>
      </c>
      <c r="J25" s="90">
        <v>640600</v>
      </c>
    </row>
    <row r="26" spans="1:10" ht="17.100000000000001" customHeight="1">
      <c r="A26" s="68" t="s">
        <v>334</v>
      </c>
      <c r="B26" s="133" t="s">
        <v>363</v>
      </c>
      <c r="C26" s="133"/>
      <c r="D26" s="133"/>
      <c r="E26" s="133"/>
      <c r="F26" s="133"/>
      <c r="G26" s="133"/>
      <c r="H26" s="133"/>
      <c r="I26" s="90">
        <v>233600</v>
      </c>
      <c r="J26" s="90">
        <v>259100</v>
      </c>
    </row>
    <row r="27" spans="1:10" ht="17.100000000000001" customHeight="1">
      <c r="A27" s="68" t="s">
        <v>335</v>
      </c>
      <c r="B27" s="133" t="s">
        <v>364</v>
      </c>
      <c r="C27" s="133"/>
      <c r="D27" s="133"/>
      <c r="E27" s="133"/>
      <c r="F27" s="133"/>
      <c r="G27" s="133"/>
      <c r="H27" s="133"/>
      <c r="I27" s="90">
        <v>233600</v>
      </c>
      <c r="J27" s="90">
        <v>259100</v>
      </c>
    </row>
    <row r="28" spans="1:10" ht="17.100000000000001" customHeight="1">
      <c r="A28" s="68" t="s">
        <v>336</v>
      </c>
      <c r="B28" s="133" t="s">
        <v>365</v>
      </c>
      <c r="C28" s="133"/>
      <c r="D28" s="133"/>
      <c r="E28" s="133"/>
      <c r="F28" s="133"/>
      <c r="G28" s="133"/>
      <c r="H28" s="133"/>
      <c r="I28" s="90">
        <v>233600</v>
      </c>
      <c r="J28" s="90">
        <v>259100</v>
      </c>
    </row>
    <row r="29" spans="1:10" ht="17.100000000000001" customHeight="1">
      <c r="A29" s="68" t="s">
        <v>337</v>
      </c>
      <c r="B29" s="133" t="s">
        <v>366</v>
      </c>
      <c r="C29" s="133"/>
      <c r="D29" s="133"/>
      <c r="E29" s="133"/>
      <c r="F29" s="133"/>
      <c r="G29" s="133"/>
      <c r="H29" s="133"/>
      <c r="I29" s="90">
        <v>233600</v>
      </c>
      <c r="J29" s="90">
        <v>259100</v>
      </c>
    </row>
    <row r="30" spans="1:10" ht="17.100000000000001" customHeight="1">
      <c r="A30" s="68" t="s">
        <v>338</v>
      </c>
      <c r="B30" s="133" t="s">
        <v>367</v>
      </c>
      <c r="C30" s="133"/>
      <c r="D30" s="133"/>
      <c r="E30" s="133"/>
      <c r="F30" s="133"/>
      <c r="G30" s="133"/>
      <c r="H30" s="133"/>
      <c r="I30" s="90">
        <v>233600</v>
      </c>
      <c r="J30" s="90">
        <v>259100</v>
      </c>
    </row>
    <row r="31" spans="1:10" ht="17.100000000000001" customHeight="1">
      <c r="A31" s="68" t="s">
        <v>339</v>
      </c>
      <c r="B31" s="131" t="s">
        <v>368</v>
      </c>
      <c r="C31" s="132"/>
      <c r="D31" s="132"/>
      <c r="E31" s="132"/>
      <c r="F31" s="132"/>
      <c r="G31" s="132"/>
      <c r="H31" s="70"/>
      <c r="I31" s="90">
        <v>233600</v>
      </c>
      <c r="J31" s="90">
        <v>259100</v>
      </c>
    </row>
    <row r="32" spans="1:10" ht="145.5" customHeight="1">
      <c r="A32" s="67" t="s">
        <v>350</v>
      </c>
      <c r="B32" s="149" t="s">
        <v>371</v>
      </c>
      <c r="C32" s="150"/>
      <c r="D32" s="150"/>
      <c r="E32" s="150"/>
      <c r="F32" s="150"/>
      <c r="G32" s="150"/>
      <c r="H32" s="151"/>
      <c r="I32" s="89">
        <f>SUM(I34:I41)</f>
        <v>16</v>
      </c>
      <c r="J32" s="89">
        <f>SUM(J34:J41)</f>
        <v>16</v>
      </c>
    </row>
    <row r="33" spans="1:10" ht="14.25" customHeight="1">
      <c r="A33" s="67"/>
      <c r="B33" s="131" t="s">
        <v>263</v>
      </c>
      <c r="C33" s="163"/>
      <c r="D33" s="163"/>
      <c r="E33" s="163"/>
      <c r="F33" s="163"/>
      <c r="G33" s="163"/>
      <c r="H33" s="164"/>
      <c r="I33" s="65"/>
      <c r="J33" s="65"/>
    </row>
    <row r="34" spans="1:10" ht="17.100000000000001" customHeight="1">
      <c r="A34" s="68" t="s">
        <v>341</v>
      </c>
      <c r="B34" s="133" t="s">
        <v>361</v>
      </c>
      <c r="C34" s="133"/>
      <c r="D34" s="133"/>
      <c r="E34" s="133"/>
      <c r="F34" s="133"/>
      <c r="G34" s="133"/>
      <c r="H34" s="133"/>
      <c r="I34" s="66">
        <v>2</v>
      </c>
      <c r="J34" s="66">
        <v>2</v>
      </c>
    </row>
    <row r="35" spans="1:10" ht="17.100000000000001" customHeight="1">
      <c r="A35" s="68" t="s">
        <v>342</v>
      </c>
      <c r="B35" s="133" t="s">
        <v>362</v>
      </c>
      <c r="C35" s="133"/>
      <c r="D35" s="133"/>
      <c r="E35" s="133"/>
      <c r="F35" s="133"/>
      <c r="G35" s="133"/>
      <c r="H35" s="133"/>
      <c r="I35" s="66">
        <v>2</v>
      </c>
      <c r="J35" s="66">
        <v>2</v>
      </c>
    </row>
    <row r="36" spans="1:10" ht="17.100000000000001" customHeight="1">
      <c r="A36" s="68" t="s">
        <v>343</v>
      </c>
      <c r="B36" s="133" t="s">
        <v>363</v>
      </c>
      <c r="C36" s="133"/>
      <c r="D36" s="133"/>
      <c r="E36" s="133"/>
      <c r="F36" s="133"/>
      <c r="G36" s="133"/>
      <c r="H36" s="133"/>
      <c r="I36" s="66">
        <v>2</v>
      </c>
      <c r="J36" s="66">
        <v>2</v>
      </c>
    </row>
    <row r="37" spans="1:10" ht="17.100000000000001" customHeight="1">
      <c r="A37" s="68" t="s">
        <v>344</v>
      </c>
      <c r="B37" s="133" t="s">
        <v>364</v>
      </c>
      <c r="C37" s="133"/>
      <c r="D37" s="133"/>
      <c r="E37" s="133"/>
      <c r="F37" s="133"/>
      <c r="G37" s="133"/>
      <c r="H37" s="133"/>
      <c r="I37" s="66">
        <v>2</v>
      </c>
      <c r="J37" s="66">
        <v>2</v>
      </c>
    </row>
    <row r="38" spans="1:10" ht="17.100000000000001" customHeight="1">
      <c r="A38" s="68" t="s">
        <v>345</v>
      </c>
      <c r="B38" s="133" t="s">
        <v>365</v>
      </c>
      <c r="C38" s="133"/>
      <c r="D38" s="133"/>
      <c r="E38" s="133"/>
      <c r="F38" s="133"/>
      <c r="G38" s="133"/>
      <c r="H38" s="133"/>
      <c r="I38" s="66">
        <v>2</v>
      </c>
      <c r="J38" s="66">
        <v>2</v>
      </c>
    </row>
    <row r="39" spans="1:10" ht="17.100000000000001" customHeight="1">
      <c r="A39" s="68" t="s">
        <v>346</v>
      </c>
      <c r="B39" s="133" t="s">
        <v>366</v>
      </c>
      <c r="C39" s="133"/>
      <c r="D39" s="133"/>
      <c r="E39" s="133"/>
      <c r="F39" s="133"/>
      <c r="G39" s="133"/>
      <c r="H39" s="133"/>
      <c r="I39" s="66">
        <v>2</v>
      </c>
      <c r="J39" s="66">
        <v>2</v>
      </c>
    </row>
    <row r="40" spans="1:10" ht="17.100000000000001" customHeight="1">
      <c r="A40" s="68" t="s">
        <v>347</v>
      </c>
      <c r="B40" s="133" t="s">
        <v>367</v>
      </c>
      <c r="C40" s="133"/>
      <c r="D40" s="133"/>
      <c r="E40" s="133"/>
      <c r="F40" s="133"/>
      <c r="G40" s="133"/>
      <c r="H40" s="133"/>
      <c r="I40" s="66">
        <v>2</v>
      </c>
      <c r="J40" s="66">
        <v>2</v>
      </c>
    </row>
    <row r="41" spans="1:10" ht="17.100000000000001" customHeight="1">
      <c r="A41" s="68" t="s">
        <v>348</v>
      </c>
      <c r="B41" s="131" t="s">
        <v>368</v>
      </c>
      <c r="C41" s="132"/>
      <c r="D41" s="132"/>
      <c r="E41" s="132"/>
      <c r="F41" s="132"/>
      <c r="G41" s="132"/>
      <c r="H41" s="70"/>
      <c r="I41" s="66">
        <v>2</v>
      </c>
      <c r="J41" s="66">
        <v>2</v>
      </c>
    </row>
    <row r="42" spans="1:10" ht="15" customHeight="1">
      <c r="A42" s="67"/>
      <c r="B42" s="149"/>
      <c r="C42" s="150"/>
      <c r="D42" s="150"/>
      <c r="E42" s="150"/>
      <c r="F42" s="150"/>
      <c r="G42" s="150"/>
      <c r="H42" s="151"/>
      <c r="I42" s="65"/>
      <c r="J42" s="66"/>
    </row>
    <row r="43" spans="1:10" ht="17.100000000000001" hidden="1" customHeight="1">
      <c r="A43" s="68" t="s">
        <v>352</v>
      </c>
      <c r="B43" s="131" t="s">
        <v>320</v>
      </c>
      <c r="C43" s="163"/>
      <c r="D43" s="163"/>
      <c r="E43" s="163"/>
      <c r="F43" s="163"/>
      <c r="G43" s="163"/>
      <c r="H43" s="164"/>
      <c r="I43" s="66"/>
      <c r="J43" s="66"/>
    </row>
    <row r="44" spans="1:10" ht="17.100000000000001" hidden="1" customHeight="1">
      <c r="A44" s="68" t="s">
        <v>353</v>
      </c>
      <c r="B44" s="131" t="s">
        <v>321</v>
      </c>
      <c r="C44" s="163"/>
      <c r="D44" s="163"/>
      <c r="E44" s="163"/>
      <c r="F44" s="163"/>
      <c r="G44" s="163"/>
      <c r="H44" s="164"/>
      <c r="I44" s="66"/>
      <c r="J44" s="66"/>
    </row>
    <row r="45" spans="1:10" ht="17.100000000000001" hidden="1" customHeight="1">
      <c r="A45" s="68" t="s">
        <v>354</v>
      </c>
      <c r="B45" s="131" t="s">
        <v>324</v>
      </c>
      <c r="C45" s="163"/>
      <c r="D45" s="163"/>
      <c r="E45" s="163"/>
      <c r="F45" s="163"/>
      <c r="G45" s="163"/>
      <c r="H45" s="164"/>
      <c r="I45" s="66"/>
      <c r="J45" s="66"/>
    </row>
    <row r="46" spans="1:10" ht="17.100000000000001" hidden="1" customHeight="1">
      <c r="A46" s="68" t="s">
        <v>355</v>
      </c>
      <c r="B46" s="131" t="s">
        <v>323</v>
      </c>
      <c r="C46" s="163"/>
      <c r="D46" s="163"/>
      <c r="E46" s="163"/>
      <c r="F46" s="163"/>
      <c r="G46" s="163"/>
      <c r="H46" s="164"/>
      <c r="I46" s="66"/>
      <c r="J46" s="66"/>
    </row>
    <row r="47" spans="1:10" ht="17.100000000000001" hidden="1" customHeight="1">
      <c r="A47" s="68" t="s">
        <v>356</v>
      </c>
      <c r="B47" s="131" t="s">
        <v>322</v>
      </c>
      <c r="C47" s="163"/>
      <c r="D47" s="163"/>
      <c r="E47" s="163"/>
      <c r="F47" s="163"/>
      <c r="G47" s="163"/>
      <c r="H47" s="164"/>
      <c r="I47" s="66"/>
      <c r="J47" s="66"/>
    </row>
    <row r="48" spans="1:10" ht="17.100000000000001" hidden="1" customHeight="1">
      <c r="A48" s="68" t="s">
        <v>357</v>
      </c>
      <c r="B48" s="131" t="s">
        <v>325</v>
      </c>
      <c r="C48" s="163"/>
      <c r="D48" s="163"/>
      <c r="E48" s="163"/>
      <c r="F48" s="163"/>
      <c r="G48" s="163"/>
      <c r="H48" s="164"/>
      <c r="I48" s="66"/>
      <c r="J48" s="66"/>
    </row>
    <row r="49" spans="1:10" ht="17.100000000000001" hidden="1" customHeight="1">
      <c r="A49" s="68" t="s">
        <v>358</v>
      </c>
      <c r="B49" s="133" t="s">
        <v>326</v>
      </c>
      <c r="C49" s="133"/>
      <c r="D49" s="133"/>
      <c r="E49" s="133"/>
      <c r="F49" s="133"/>
      <c r="G49" s="133"/>
      <c r="H49" s="133"/>
      <c r="I49" s="66"/>
      <c r="J49" s="66"/>
    </row>
    <row r="50" spans="1:10" ht="17.100000000000001" hidden="1" customHeight="1">
      <c r="A50" s="68" t="s">
        <v>359</v>
      </c>
      <c r="B50" s="133" t="s">
        <v>327</v>
      </c>
      <c r="C50" s="133"/>
      <c r="D50" s="133"/>
      <c r="E50" s="133"/>
      <c r="F50" s="133"/>
      <c r="G50" s="133"/>
      <c r="H50" s="133"/>
      <c r="I50" s="66"/>
      <c r="J50" s="66"/>
    </row>
    <row r="51" spans="1:10" ht="23.1" customHeight="1">
      <c r="A51" s="67"/>
      <c r="B51" s="158" t="s">
        <v>340</v>
      </c>
      <c r="C51" s="159"/>
      <c r="D51" s="159"/>
      <c r="E51" s="159"/>
      <c r="F51" s="159"/>
      <c r="G51" s="159"/>
      <c r="H51" s="160"/>
      <c r="I51" s="65">
        <f>SUM(I13+I23+I32+I42)</f>
        <v>20636816</v>
      </c>
      <c r="J51" s="65">
        <f>SUM(J13+J23+J32)</f>
        <v>20853216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46"/>
      <c r="F57" s="146"/>
      <c r="G57" s="146"/>
    </row>
  </sheetData>
  <mergeCells count="49"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  <mergeCell ref="E57:G57"/>
    <mergeCell ref="B46:H46"/>
    <mergeCell ref="B47:H47"/>
    <mergeCell ref="B48:H48"/>
    <mergeCell ref="B49:H49"/>
    <mergeCell ref="B50:H50"/>
    <mergeCell ref="B51:H51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214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65" t="s">
        <v>215</v>
      </c>
      <c r="B12" s="166"/>
      <c r="C12" s="166"/>
      <c r="D12" s="166"/>
      <c r="E12" s="166"/>
      <c r="F12" s="166"/>
      <c r="G12" s="166"/>
      <c r="H12" s="167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15" t="s">
        <v>25</v>
      </c>
      <c r="B8" s="115" t="s">
        <v>177</v>
      </c>
      <c r="C8" s="108" t="s">
        <v>33</v>
      </c>
      <c r="D8" s="109"/>
      <c r="E8" s="109"/>
      <c r="F8" s="109"/>
      <c r="G8" s="109"/>
      <c r="H8" s="110"/>
      <c r="I8" s="45"/>
    </row>
    <row r="9" spans="1:9" ht="67.5" customHeight="1">
      <c r="A9" s="168"/>
      <c r="B9" s="168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69" t="s">
        <v>178</v>
      </c>
      <c r="B11" s="170"/>
      <c r="C11" s="170"/>
      <c r="D11" s="170"/>
      <c r="E11" s="170"/>
      <c r="F11" s="170"/>
      <c r="G11" s="170"/>
      <c r="H11" s="171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69" t="s">
        <v>179</v>
      </c>
      <c r="B20" s="170"/>
      <c r="C20" s="170"/>
      <c r="D20" s="170"/>
      <c r="E20" s="170"/>
      <c r="F20" s="170"/>
      <c r="G20" s="170"/>
      <c r="H20" s="171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69" t="s">
        <v>180</v>
      </c>
      <c r="B24" s="170"/>
      <c r="C24" s="170"/>
      <c r="D24" s="170"/>
      <c r="E24" s="170"/>
      <c r="F24" s="170"/>
      <c r="G24" s="170"/>
      <c r="H24" s="171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69" t="s">
        <v>181</v>
      </c>
      <c r="B28" s="170"/>
      <c r="C28" s="170"/>
      <c r="D28" s="170"/>
      <c r="E28" s="170"/>
      <c r="F28" s="170"/>
      <c r="G28" s="170"/>
      <c r="H28" s="171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69" t="s">
        <v>182</v>
      </c>
      <c r="B32" s="170"/>
      <c r="C32" s="170"/>
      <c r="D32" s="170"/>
      <c r="E32" s="170"/>
      <c r="F32" s="170"/>
      <c r="G32" s="170"/>
      <c r="H32" s="171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69" t="s">
        <v>183</v>
      </c>
      <c r="B36" s="170"/>
      <c r="C36" s="170"/>
      <c r="D36" s="170"/>
      <c r="E36" s="170"/>
      <c r="F36" s="170"/>
      <c r="G36" s="170"/>
      <c r="H36" s="171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69" t="s">
        <v>184</v>
      </c>
      <c r="B41" s="170"/>
      <c r="C41" s="170"/>
      <c r="D41" s="170"/>
      <c r="E41" s="170"/>
      <c r="F41" s="170"/>
      <c r="G41" s="170"/>
      <c r="H41" s="171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69" t="s">
        <v>185</v>
      </c>
      <c r="B46" s="170"/>
      <c r="C46" s="170"/>
      <c r="D46" s="170"/>
      <c r="E46" s="170"/>
      <c r="F46" s="170"/>
      <c r="G46" s="170"/>
      <c r="H46" s="171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9" t="s">
        <v>300</v>
      </c>
      <c r="G3" s="119"/>
      <c r="H3" s="11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5" t="s">
        <v>20</v>
      </c>
      <c r="B8" s="113" t="s">
        <v>0</v>
      </c>
      <c r="C8" s="113" t="s">
        <v>1</v>
      </c>
      <c r="D8" s="113" t="s">
        <v>2</v>
      </c>
      <c r="E8" s="113" t="s">
        <v>3</v>
      </c>
      <c r="F8" s="108" t="s">
        <v>33</v>
      </c>
      <c r="G8" s="109"/>
      <c r="H8" s="110"/>
    </row>
    <row r="9" spans="1:8" s="32" customFormat="1" ht="12.75" customHeight="1">
      <c r="A9" s="116"/>
      <c r="B9" s="114"/>
      <c r="C9" s="114"/>
      <c r="D9" s="114"/>
      <c r="E9" s="114"/>
      <c r="F9" s="111" t="s">
        <v>23</v>
      </c>
      <c r="G9" s="117" t="s">
        <v>212</v>
      </c>
      <c r="H9" s="118"/>
    </row>
    <row r="10" spans="1:8" ht="59.25">
      <c r="A10" s="116"/>
      <c r="B10" s="114"/>
      <c r="C10" s="114"/>
      <c r="D10" s="114"/>
      <c r="E10" s="114"/>
      <c r="F10" s="11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2024-02-09T07:06:28Z</cp:lastPrinted>
  <dcterms:created xsi:type="dcterms:W3CDTF">2001-03-20T09:20:47Z</dcterms:created>
  <dcterms:modified xsi:type="dcterms:W3CDTF">2024-08-22T14:03:05Z</dcterms:modified>
</cp:coreProperties>
</file>